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120" yWindow="80" windowWidth="24660" windowHeight="13420" activeTab="2"/>
  </bookViews>
  <sheets>
    <sheet name="EA Stats and Histogram" sheetId="22" r:id="rId1"/>
    <sheet name="EIS Histogram" sheetId="23" r:id="rId2"/>
    <sheet name="EA Data" sheetId="1" r:id="rId3"/>
    <sheet name="EA Data (2)" sheetId="26" r:id="rId4"/>
    <sheet name="EA histogram" sheetId="14" r:id="rId5"/>
    <sheet name="CU Stats 2" sheetId="18" r:id="rId6"/>
    <sheet name="CX Data" sheetId="2" r:id="rId7"/>
    <sheet name="DNA Stats" sheetId="20" r:id="rId8"/>
    <sheet name="DNA Histogram" sheetId="25" r:id="rId9"/>
    <sheet name="DNA Data" sheetId="3" r:id="rId10"/>
    <sheet name="CU Histogram" sheetId="16" r:id="rId11"/>
    <sheet name="CU Stats" sheetId="17" r:id="rId12"/>
    <sheet name="CU Data" sheetId="4" r:id="rId13"/>
    <sheet name="NEPA Matrix" sheetId="5" r:id="rId14"/>
    <sheet name="Time Lines 1" sheetId="6" r:id="rId15"/>
    <sheet name="Projects" sheetId="7" r:id="rId16"/>
    <sheet name="Headers" sheetId="8" r:id="rId17"/>
    <sheet name="EIS" sheetId="9" r:id="rId18"/>
    <sheet name="Time Lines 2" sheetId="11" r:id="rId19"/>
  </sheets>
  <definedNames>
    <definedName name="_xlnm._FilterDatabase" localSheetId="12" hidden="1">'CU Data'!$A$1:$Q$26</definedName>
    <definedName name="_xlnm._FilterDatabase" localSheetId="6" hidden="1">'CX Data'!$A$1:$R$53</definedName>
    <definedName name="_xlnm._FilterDatabase" localSheetId="9" hidden="1">'DNA Data'!$A$1:$R$28</definedName>
    <definedName name="_xlnm._FilterDatabase" localSheetId="2" hidden="1">'EA Data'!$A$1:$T$70</definedName>
    <definedName name="_xlnm._FilterDatabase" localSheetId="3" hidden="1">'EA Data (2)'!$A$1:$T$73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8" i="26" l="1"/>
  <c r="AA31" i="26"/>
  <c r="AA32" i="26"/>
  <c r="Z32" i="26"/>
  <c r="Y32" i="26"/>
  <c r="AA27" i="26"/>
  <c r="Z27" i="26"/>
  <c r="Z26" i="26"/>
  <c r="AA15" i="26"/>
  <c r="Z15" i="26"/>
  <c r="Y15" i="26"/>
  <c r="AA16" i="26"/>
  <c r="Z16" i="26"/>
  <c r="Y16" i="26"/>
  <c r="AA13" i="26"/>
  <c r="Z13" i="26"/>
  <c r="Y13" i="26"/>
  <c r="AA21" i="26"/>
  <c r="Y21" i="26"/>
  <c r="AA24" i="26"/>
  <c r="Y24" i="26"/>
  <c r="Z12" i="26"/>
  <c r="AA20" i="26"/>
  <c r="Y20" i="26"/>
  <c r="AA18" i="26"/>
  <c r="AA26" i="26"/>
  <c r="AA12" i="26"/>
  <c r="AA10" i="26"/>
  <c r="AA19" i="26"/>
  <c r="Z19" i="26"/>
  <c r="AA28" i="26"/>
  <c r="Z28" i="26"/>
  <c r="Z30" i="26"/>
  <c r="AA30" i="26"/>
  <c r="Y30" i="26"/>
  <c r="AA23" i="26"/>
  <c r="AA9" i="26"/>
  <c r="AC9" i="26"/>
  <c r="AC23" i="26"/>
  <c r="AC30" i="26"/>
  <c r="AC28" i="26"/>
  <c r="AC19" i="26"/>
  <c r="AC10" i="26"/>
  <c r="AC11" i="26"/>
  <c r="AC20" i="26"/>
  <c r="AC12" i="26"/>
  <c r="AC24" i="26"/>
  <c r="AC21" i="26"/>
  <c r="AC13" i="26"/>
  <c r="AC14" i="26"/>
  <c r="AC25" i="26"/>
  <c r="AC15" i="26"/>
  <c r="AC16" i="26"/>
  <c r="AC26" i="26"/>
  <c r="AC27" i="26"/>
  <c r="AC32" i="26"/>
  <c r="AC31" i="26"/>
  <c r="AC18" i="26"/>
  <c r="AC8" i="26"/>
  <c r="X1" i="26"/>
  <c r="AD1" i="26"/>
  <c r="Y1" i="26"/>
  <c r="AE1" i="26"/>
  <c r="Z1" i="26"/>
  <c r="AF1" i="26"/>
  <c r="AA1" i="26"/>
  <c r="AG1" i="26"/>
  <c r="W1" i="26"/>
  <c r="AC1" i="26"/>
  <c r="X9" i="26"/>
  <c r="Y9" i="26"/>
  <c r="Z9" i="26"/>
  <c r="X23" i="26"/>
  <c r="Y23" i="26"/>
  <c r="Z23" i="26"/>
  <c r="X30" i="26"/>
  <c r="X28" i="26"/>
  <c r="Y28" i="26"/>
  <c r="X19" i="26"/>
  <c r="Y19" i="26"/>
  <c r="X10" i="26"/>
  <c r="Y10" i="26"/>
  <c r="Z10" i="26"/>
  <c r="X11" i="26"/>
  <c r="Y11" i="26"/>
  <c r="Z11" i="26"/>
  <c r="AA11" i="26"/>
  <c r="X20" i="26"/>
  <c r="Z20" i="26"/>
  <c r="X12" i="26"/>
  <c r="Y12" i="26"/>
  <c r="X24" i="26"/>
  <c r="Z24" i="26"/>
  <c r="X21" i="26"/>
  <c r="Z21" i="26"/>
  <c r="X13" i="26"/>
  <c r="X14" i="26"/>
  <c r="Y14" i="26"/>
  <c r="Z14" i="26"/>
  <c r="AA14" i="26"/>
  <c r="X25" i="26"/>
  <c r="Y25" i="26"/>
  <c r="Z25" i="26"/>
  <c r="AA25" i="26"/>
  <c r="X15" i="26"/>
  <c r="X16" i="26"/>
  <c r="X26" i="26"/>
  <c r="Y26" i="26"/>
  <c r="X27" i="26"/>
  <c r="Y27" i="26"/>
  <c r="X32" i="26"/>
  <c r="X31" i="26"/>
  <c r="Y31" i="26"/>
  <c r="Z31" i="26"/>
  <c r="X18" i="26"/>
  <c r="Y18" i="26"/>
  <c r="AA8" i="26"/>
  <c r="Z8" i="26"/>
  <c r="Y8" i="26"/>
  <c r="X8" i="26"/>
  <c r="S73" i="26"/>
  <c r="R73" i="26"/>
  <c r="S72" i="26"/>
  <c r="R72" i="26"/>
  <c r="S71" i="26"/>
  <c r="R71" i="26"/>
  <c r="S70" i="26"/>
  <c r="R70" i="26"/>
  <c r="S69" i="26"/>
  <c r="R69" i="26"/>
  <c r="S68" i="26"/>
  <c r="R68" i="26"/>
  <c r="S67" i="26"/>
  <c r="R67" i="26"/>
  <c r="S66" i="26"/>
  <c r="R66" i="26"/>
  <c r="S65" i="26"/>
  <c r="R65" i="26"/>
  <c r="S64" i="26"/>
  <c r="R64" i="26"/>
  <c r="S63" i="26"/>
  <c r="R63" i="26"/>
  <c r="S62" i="26"/>
  <c r="R62" i="26"/>
  <c r="S61" i="26"/>
  <c r="R61" i="26"/>
  <c r="S60" i="26"/>
  <c r="R60" i="26"/>
  <c r="S59" i="26"/>
  <c r="R59" i="26"/>
  <c r="S58" i="26"/>
  <c r="R58" i="26"/>
  <c r="S57" i="26"/>
  <c r="R57" i="26"/>
  <c r="S56" i="26"/>
  <c r="R56" i="26"/>
  <c r="S55" i="26"/>
  <c r="R55" i="26"/>
  <c r="S54" i="26"/>
  <c r="R54" i="26"/>
  <c r="S53" i="26"/>
  <c r="R53" i="26"/>
  <c r="S52" i="26"/>
  <c r="R52" i="26"/>
  <c r="S51" i="26"/>
  <c r="R51" i="26"/>
  <c r="S50" i="26"/>
  <c r="R50" i="26"/>
  <c r="S49" i="26"/>
  <c r="R49" i="26"/>
  <c r="S48" i="26"/>
  <c r="R48" i="26"/>
  <c r="S47" i="26"/>
  <c r="R47" i="26"/>
  <c r="S46" i="26"/>
  <c r="R46" i="26"/>
  <c r="S45" i="26"/>
  <c r="R45" i="26"/>
  <c r="S44" i="26"/>
  <c r="R44" i="26"/>
  <c r="S43" i="26"/>
  <c r="R43" i="26"/>
  <c r="S42" i="26"/>
  <c r="R42" i="26"/>
  <c r="S41" i="26"/>
  <c r="R41" i="26"/>
  <c r="S40" i="26"/>
  <c r="R40" i="26"/>
  <c r="R8" i="26"/>
  <c r="R9" i="26"/>
  <c r="R23" i="26"/>
  <c r="R30" i="26"/>
  <c r="R28" i="26"/>
  <c r="R19" i="26"/>
  <c r="R10" i="26"/>
  <c r="R11" i="26"/>
  <c r="R20" i="26"/>
  <c r="R12" i="26"/>
  <c r="R24" i="26"/>
  <c r="R21" i="26"/>
  <c r="R13" i="26"/>
  <c r="R14" i="26"/>
  <c r="R25" i="26"/>
  <c r="R15" i="26"/>
  <c r="R16" i="26"/>
  <c r="R26" i="26"/>
  <c r="R27" i="26"/>
  <c r="R32" i="26"/>
  <c r="R31" i="26"/>
  <c r="R18" i="26"/>
  <c r="R37" i="26"/>
  <c r="R36" i="26"/>
  <c r="R35" i="26"/>
  <c r="R5" i="26"/>
  <c r="R34" i="26"/>
  <c r="S18" i="26"/>
  <c r="S31" i="26"/>
  <c r="S32" i="26"/>
  <c r="S27" i="26"/>
  <c r="S26" i="26"/>
  <c r="S16" i="26"/>
  <c r="S15" i="26"/>
  <c r="S25" i="26"/>
  <c r="S14" i="26"/>
  <c r="S13" i="26"/>
  <c r="S21" i="26"/>
  <c r="S24" i="26"/>
  <c r="S12" i="26"/>
  <c r="S20" i="26"/>
  <c r="S11" i="26"/>
  <c r="S10" i="26"/>
  <c r="S19" i="26"/>
  <c r="S28" i="26"/>
  <c r="S30" i="26"/>
  <c r="S23" i="26"/>
  <c r="S9" i="26"/>
  <c r="S8" i="26"/>
  <c r="S5" i="26"/>
  <c r="S4" i="26"/>
  <c r="R4" i="26"/>
  <c r="S3" i="26"/>
  <c r="R3" i="26"/>
  <c r="S2" i="26"/>
  <c r="R2" i="26"/>
  <c r="T6" i="9"/>
  <c r="T5" i="9"/>
  <c r="T3" i="9"/>
  <c r="T2" i="9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20" i="3"/>
  <c r="P17" i="3"/>
  <c r="P18" i="3"/>
  <c r="P19" i="3"/>
  <c r="R29" i="1"/>
  <c r="R28" i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58" i="2"/>
  <c r="O57" i="2"/>
  <c r="O56" i="2"/>
  <c r="O55" i="2"/>
  <c r="S29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70" i="1"/>
  <c r="S51" i="1"/>
  <c r="S50" i="1"/>
  <c r="S49" i="1"/>
  <c r="S48" i="1"/>
  <c r="S47" i="1"/>
  <c r="S46" i="1"/>
  <c r="S45" i="1"/>
  <c r="S44" i="1"/>
  <c r="S43" i="1"/>
  <c r="S42" i="1"/>
  <c r="S41" i="1"/>
  <c r="S39" i="1"/>
  <c r="S38" i="1"/>
  <c r="S37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5" i="1"/>
  <c r="S4" i="1"/>
  <c r="S3" i="1"/>
  <c r="S68" i="1"/>
  <c r="S69" i="1"/>
  <c r="S2" i="1"/>
  <c r="S40" i="1"/>
  <c r="R60" i="1"/>
  <c r="R44" i="1"/>
  <c r="R5" i="1"/>
  <c r="R61" i="1"/>
  <c r="R52" i="1"/>
  <c r="R63" i="1"/>
  <c r="R4" i="1"/>
  <c r="R15" i="1"/>
  <c r="R47" i="1"/>
  <c r="R3" i="1"/>
  <c r="R68" i="1"/>
  <c r="R59" i="1"/>
  <c r="R56" i="1"/>
  <c r="R43" i="1"/>
  <c r="R39" i="1"/>
  <c r="R42" i="1"/>
  <c r="R20" i="1"/>
  <c r="R57" i="1"/>
  <c r="R67" i="1"/>
  <c r="R66" i="1"/>
  <c r="R25" i="1"/>
  <c r="R65" i="1"/>
  <c r="R64" i="1"/>
  <c r="R26" i="1"/>
  <c r="R55" i="1"/>
  <c r="R27" i="1"/>
  <c r="R17" i="1"/>
  <c r="R10" i="1"/>
  <c r="R70" i="1"/>
  <c r="R51" i="1"/>
  <c r="R62" i="1"/>
  <c r="R37" i="1"/>
  <c r="R69" i="1"/>
  <c r="R46" i="1"/>
  <c r="R45" i="1"/>
  <c r="R19" i="1"/>
  <c r="R2" i="1"/>
  <c r="R38" i="1"/>
  <c r="R9" i="1"/>
  <c r="R50" i="1"/>
  <c r="R49" i="1"/>
  <c r="R54" i="1"/>
  <c r="R8" i="1"/>
  <c r="R21" i="1"/>
  <c r="R40" i="1"/>
  <c r="R13" i="1"/>
  <c r="R24" i="1"/>
  <c r="R14" i="1"/>
  <c r="R16" i="1"/>
  <c r="R48" i="1"/>
  <c r="R12" i="1"/>
  <c r="R23" i="1"/>
  <c r="R58" i="1"/>
  <c r="R41" i="1"/>
  <c r="R18" i="1"/>
  <c r="R22" i="1"/>
  <c r="R53" i="1"/>
  <c r="R11" i="1"/>
  <c r="R33" i="1"/>
  <c r="R32" i="1"/>
  <c r="R31" i="1"/>
  <c r="R34" i="1"/>
  <c r="O45" i="2"/>
  <c r="O44" i="2"/>
  <c r="O43" i="2"/>
  <c r="O42" i="2"/>
  <c r="O15" i="4"/>
  <c r="O11" i="4"/>
  <c r="O22" i="4"/>
  <c r="O12" i="4"/>
  <c r="O21" i="4"/>
  <c r="O17" i="4"/>
  <c r="O7" i="4"/>
  <c r="O23" i="4"/>
  <c r="O24" i="4"/>
  <c r="O3" i="4"/>
  <c r="O6" i="4"/>
  <c r="O14" i="4"/>
  <c r="O13" i="4"/>
  <c r="O10" i="4"/>
  <c r="O16" i="4"/>
  <c r="O2" i="4"/>
  <c r="O5" i="4"/>
  <c r="O4" i="4"/>
  <c r="O20" i="4"/>
  <c r="O19" i="4"/>
  <c r="O18" i="4"/>
  <c r="O9" i="4"/>
  <c r="O8" i="4"/>
  <c r="O29" i="4"/>
  <c r="O30" i="4"/>
  <c r="O28" i="4"/>
  <c r="O31" i="4"/>
</calcChain>
</file>

<file path=xl/sharedStrings.xml><?xml version="1.0" encoding="utf-8"?>
<sst xmlns="http://schemas.openxmlformats.org/spreadsheetml/2006/main" count="2893" uniqueCount="854">
  <si>
    <t>Development&lt;br&gt;Phase(s)</t>
  </si>
  <si>
    <t>Serial&lt;br&gt;Number</t>
  </si>
  <si>
    <t>District&lt;br&gt;Office</t>
  </si>
  <si>
    <t>Applicant</t>
  </si>
  <si>
    <t>EnvironmentalAnalysisType</t>
  </si>
  <si>
    <t>NEPA ApplicationDate</t>
  </si>
  <si>
    <t>NEPA Application Type</t>
  </si>
  <si>
    <t>NEPA PreliminaryEA-EISDate</t>
  </si>
  <si>
    <t>NEPA DecisionDocumentDate</t>
  </si>
  <si>
    <t>NEPA FinalEA-EISDate</t>
  </si>
  <si>
    <t>BLM-NV-WN-ES-08-01-1310, NV-020-08-01</t>
  </si>
  <si>
    <t>Geothermal/Power Plant</t>
  </si>
  <si>
    <t>NV-020-08-01</t>
  </si>
  <si>
    <t>BLM Winnemucca District Office</t>
  </si>
  <si>
    <t>Blue Mountain Geothermal Area</t>
  </si>
  <si>
    <t>Alternative Earth Resources Inc</t>
  </si>
  <si>
    <t>EA</t>
  </si>
  <si>
    <t>POO,POU,POD,ROW</t>
  </si>
  <si>
    <t>CA-017-05-051</t>
  </si>
  <si>
    <t>Geothermal/Well Field</t>
  </si>
  <si>
    <t>BLM Bishop Field Office</t>
  </si>
  <si>
    <t>Long Valley Caldera Geothermal Area</t>
  </si>
  <si>
    <t>Mammoth Pacific</t>
  </si>
  <si>
    <t>GPD,ROW</t>
  </si>
  <si>
    <t>CA-067-2006-12</t>
  </si>
  <si>
    <t>East Mesa Geothermal Area</t>
  </si>
  <si>
    <t>CA-170-02-15</t>
  </si>
  <si>
    <t>Geothermal/Exploration</t>
  </si>
  <si>
    <t>BLM Central California District Office</t>
  </si>
  <si>
    <t>GPD</t>
  </si>
  <si>
    <t>CA-650-2005-086</t>
  </si>
  <si>
    <t>BLM California Desert District Office</t>
  </si>
  <si>
    <t>Coso Geothermal Area</t>
  </si>
  <si>
    <t>Robert A. Phinney, Deep Rose LLC</t>
  </si>
  <si>
    <t>DOE-EA-1116</t>
  </si>
  <si>
    <t>Geothermal/Power Plant,Geothermal/Well Field,Geothermal/Transmission</t>
  </si>
  <si>
    <t>DOE Golden Field Office</t>
  </si>
  <si>
    <t>Steamboat Springs Geothermal Area</t>
  </si>
  <si>
    <t>Exergy, Inc.</t>
  </si>
  <si>
    <t>DOE-EA-1621</t>
  </si>
  <si>
    <t>Klamath Falls Geothermal Area</t>
  </si>
  <si>
    <t>Oregon Institute of Technology</t>
  </si>
  <si>
    <t>DOE-EA-1676</t>
  </si>
  <si>
    <t>Neal Hot Springs Geothermal Area</t>
  </si>
  <si>
    <t>US Geothermal Inc</t>
  </si>
  <si>
    <t>DOE-EA-1733</t>
  </si>
  <si>
    <t>Geysers Geothermal Area</t>
  </si>
  <si>
    <t>Calpine</t>
  </si>
  <si>
    <t>POU</t>
  </si>
  <si>
    <t>DOE-EA-1759</t>
  </si>
  <si>
    <t>Naknek Electric Association</t>
  </si>
  <si>
    <t>DOE-EA-1849</t>
  </si>
  <si>
    <t>Ormat Technologies Inc</t>
  </si>
  <si>
    <t>DOE-EA-1961</t>
  </si>
  <si>
    <t>Bonneville Power Admin</t>
  </si>
  <si>
    <t>DOI-BLM-CA-C050-2009-0005-EA</t>
  </si>
  <si>
    <t>AltaRock Energy Inc</t>
  </si>
  <si>
    <t>DOI-BLM-CA-EA-2002-???</t>
  </si>
  <si>
    <t>Glass Mountain Geothermal Area</t>
  </si>
  <si>
    <t>Calpine Corporation (Calpine) and CPN Telephone Flat Inc. (CPN)</t>
  </si>
  <si>
    <t>DOI-BLM-ID-220-2009-EA-3709</t>
  </si>
  <si>
    <t>BLM Twin Falls District Office</t>
  </si>
  <si>
    <t>Raft River Geothermal Area</t>
  </si>
  <si>
    <t>Agua Caliente, LLC</t>
  </si>
  <si>
    <t>DOI-BLM-NV-0063-EA06-100</t>
  </si>
  <si>
    <t>DOI-BLM-NV-063-EA08-091</t>
  </si>
  <si>
    <t>NVN-083483X; NVN-083484X; NVN-087409 (transmission line)</t>
  </si>
  <si>
    <t>BLM Battle Mountain District Office</t>
  </si>
  <si>
    <t>Buffalo Valley Hot Springs Geothermal Area</t>
  </si>
  <si>
    <t>GPD,POO,POU</t>
  </si>
  <si>
    <t>DOI-BLM-NV-B010-2011-0015-EA</t>
  </si>
  <si>
    <t>NVN-084268X</t>
  </si>
  <si>
    <t>POD,ROW</t>
  </si>
  <si>
    <t>DOI-BLM-NV-B020-2011-0026-EA</t>
  </si>
  <si>
    <t>NVN-089376X</t>
  </si>
  <si>
    <t>Silver Peak Geothermal Area</t>
  </si>
  <si>
    <t>Ram Power</t>
  </si>
  <si>
    <t>POO,POU</t>
  </si>
  <si>
    <t>DOI-BLM-NV-B020-2012-0214-EA</t>
  </si>
  <si>
    <t>NVN-89289</t>
  </si>
  <si>
    <t>Rockwood Lithium Inc</t>
  </si>
  <si>
    <t>POO</t>
  </si>
  <si>
    <t>DOI-BLM-NV-B020-????-???-EA</t>
  </si>
  <si>
    <t>Grass Valley Geothermal Area</t>
  </si>
  <si>
    <t>DOI-BLM-NV-B020-????-????-EA</t>
  </si>
  <si>
    <t>NVN-089289</t>
  </si>
  <si>
    <t>CHB Metal Foote Corporation</t>
  </si>
  <si>
    <t>DOI-BLM-NV-C010-2009-0018-EA</t>
  </si>
  <si>
    <t>NVN-013204X</t>
  </si>
  <si>
    <t>BLM Carson City District Office</t>
  </si>
  <si>
    <t>Soda Lake Geothermal Area</t>
  </si>
  <si>
    <t>Magma Energy</t>
  </si>
  <si>
    <t>DOI-BLM-NV-C010-2010-0006-EA</t>
  </si>
  <si>
    <t>NVN-088205</t>
  </si>
  <si>
    <t>Gabbs Valley Geothermal Area</t>
  </si>
  <si>
    <t>DOI-BLM-NV-C010-2010-0008-EA</t>
  </si>
  <si>
    <t>NVN-088821</t>
  </si>
  <si>
    <t>DOI-BLM-NV-C010-2010-0010-EA</t>
  </si>
  <si>
    <t>Dixie Valley Geothermal Area</t>
  </si>
  <si>
    <t>Terra-Gen Power LLC</t>
  </si>
  <si>
    <t>DOI-BLM-NV-C010-2010-0016-EA</t>
  </si>
  <si>
    <t>Geothermal/Well Field,Geothermal/Power Plant</t>
  </si>
  <si>
    <t>NVN0-85168X</t>
  </si>
  <si>
    <t>Patua Geothermal Area,Patua Geothermal Area</t>
  </si>
  <si>
    <t>Vulcan Power Company</t>
  </si>
  <si>
    <t>DOIâ€BLMâ€NVâ€C010â€2010â€0016â€EA</t>
  </si>
  <si>
    <t>DOI-BLM-NV-C010-2011-0001-EA</t>
  </si>
  <si>
    <t>Coyote Canyon Geothermal Area</t>
  </si>
  <si>
    <t>DOI-BLM-NV-C010-2011-00016-EA</t>
  </si>
  <si>
    <t>BLM Nevada State Office</t>
  </si>
  <si>
    <t>Patua Geothermal Area</t>
  </si>
  <si>
    <t>Gradient Resources</t>
  </si>
  <si>
    <t>DOI-BLM-NV-C010-2011-0016-EA</t>
  </si>
  <si>
    <t>NVN-085168X</t>
  </si>
  <si>
    <t>DOI-BLM-NV-C010-2011-0501-EA</t>
  </si>
  <si>
    <t>DOI-BLM-NV-C010-2011-0514-EA</t>
  </si>
  <si>
    <t>NVN-088129X</t>
  </si>
  <si>
    <t>McCoy Geothermal Area</t>
  </si>
  <si>
    <t>ROW</t>
  </si>
  <si>
    <t>DOI-BLM-NV-C010-2011-0516-EA</t>
  </si>
  <si>
    <t>Geothermal/Exploration,Geothermal/Well Field</t>
  </si>
  <si>
    <t>Dixie Meadows Geothermal Area</t>
  </si>
  <si>
    <t>DOI-BLM-NV-C010-2012-0029-EA</t>
  </si>
  <si>
    <t>Tungsten Mountain Geothermal Area</t>
  </si>
  <si>
    <t>DOI-BLM-NV-C010-2012-0050-EA</t>
  </si>
  <si>
    <t>NVN-084239X</t>
  </si>
  <si>
    <t>Dead Horse Wells Geothermal Area</t>
  </si>
  <si>
    <t>POO,POU,POD</t>
  </si>
  <si>
    <t>DOI-BLM-NV-C010-2012-0051-EA</t>
  </si>
  <si>
    <t>DOI-BLM-NV-CO10-2011-0501-EA</t>
  </si>
  <si>
    <t>NVN-089389</t>
  </si>
  <si>
    <t>POU,POO</t>
  </si>
  <si>
    <t>NVN-088515</t>
  </si>
  <si>
    <t>BLM Elko District Office</t>
  </si>
  <si>
    <t>Abraham Hot Springs Geothermal Area</t>
  </si>
  <si>
    <t>Standard Steam Trust LLC</t>
  </si>
  <si>
    <t>DOI-BLM-NV-W010-2010-0004-EA</t>
  </si>
  <si>
    <t>NVN-088195</t>
  </si>
  <si>
    <t>New York Canyon Geothermal Area</t>
  </si>
  <si>
    <t>POO,ROW</t>
  </si>
  <si>
    <t>DOI-BLM-NV-W010-2011-0001-EA</t>
  </si>
  <si>
    <t>NVN-088548</t>
  </si>
  <si>
    <t>DOI-BLM-NV-W010-2012-0057-EA</t>
  </si>
  <si>
    <t>Brady Hot Springs Geothermal Area</t>
  </si>
  <si>
    <t>Brady Power Partners</t>
  </si>
  <si>
    <t>Sundry Notice</t>
  </si>
  <si>
    <t>Geothermal/Power Plant,Geothermal/Transmission,Geothermal/Well Field</t>
  </si>
  <si>
    <t>POU,POD</t>
  </si>
  <si>
    <t>DOI-BLM-NV-W030-2010-0006-EA</t>
  </si>
  <si>
    <t>San Emidio Desert Geothermal Area</t>
  </si>
  <si>
    <t>DOI-BLM-OR-P000-2010-0003-EA</t>
  </si>
  <si>
    <t>BLM Prineville District Office</t>
  </si>
  <si>
    <t>Newberry Caldera Geothermal Area</t>
  </si>
  <si>
    <t>Davenport Power LLC</t>
  </si>
  <si>
    <t>DOI-BLM-OR-P000-2011-0003-EA</t>
  </si>
  <si>
    <t>DOI-BLM-OR-P040-0021-EA</t>
  </si>
  <si>
    <t>BLM Prineville District Office,BLM Burns District Office</t>
  </si>
  <si>
    <t>Glass Buttes Geothermal Area</t>
  </si>
  <si>
    <t>DOI-BLM-OR-V040-2009-0059-EA</t>
  </si>
  <si>
    <t>DOI-BLM-OR-V040-2011-0008-EA</t>
  </si>
  <si>
    <t>OROR-066537</t>
  </si>
  <si>
    <t>BLM Vale District Office</t>
  </si>
  <si>
    <t>GPD,POU,POD</t>
  </si>
  <si>
    <t>DOI-BLM-UT-C010-2010-0042-EA</t>
  </si>
  <si>
    <t>UTU-029557, UTU-085605, UTU-081048</t>
  </si>
  <si>
    <t>BLM Color Country District Office</t>
  </si>
  <si>
    <t>Cove Fort Geothermal Area</t>
  </si>
  <si>
    <t>ENEL Green Power North America</t>
  </si>
  <si>
    <t>DOI-BLM-UT-W020-2009-0028-EA</t>
  </si>
  <si>
    <t>UTU-088080</t>
  </si>
  <si>
    <t>BLM West Desert District Office</t>
  </si>
  <si>
    <t>Drum Mountain Geothermal Area</t>
  </si>
  <si>
    <t>NOI</t>
  </si>
  <si>
    <t>DOI-BLM-UT-W020-2010-0042-EA</t>
  </si>
  <si>
    <t>UTU-088138, UTU-088139</t>
  </si>
  <si>
    <t>POO,NOI</t>
  </si>
  <si>
    <t>EA for Well Field Development at Patua Geothermal Area - DOI-BLM-NV-C010-2011-00016-EA</t>
  </si>
  <si>
    <t>Geothermal/Well Field,Geothermal/Exploration</t>
  </si>
  <si>
    <t>EA-NV-030-05-08</t>
  </si>
  <si>
    <t>Salt Wells Geothermal Area</t>
  </si>
  <si>
    <t>Nevada Geothermal Specialists, LLC</t>
  </si>
  <si>
    <t>EA-NV-030-07-006</t>
  </si>
  <si>
    <t>Carson Lake Corral Geothermal Area</t>
  </si>
  <si>
    <t>LLNV-WO1000-2009-0002-EA</t>
  </si>
  <si>
    <t>NV-020-03-26</t>
  </si>
  <si>
    <t>Desert Peak Geothermal Area</t>
  </si>
  <si>
    <t>ORNI 3, LLC</t>
  </si>
  <si>
    <t>NV-020-07-EA-01</t>
  </si>
  <si>
    <t>Jersey Valley Geothermal Area</t>
  </si>
  <si>
    <t>GPD,POO,ROW</t>
  </si>
  <si>
    <t>NV-063-EA06-098</t>
  </si>
  <si>
    <t>NVN-083889</t>
  </si>
  <si>
    <t>Reese River Geothermal Area</t>
  </si>
  <si>
    <t>Sierra Geothermal Power</t>
  </si>
  <si>
    <t>GPD,POO</t>
  </si>
  <si>
    <t>NV-EA-030-07-05</t>
  </si>
  <si>
    <t>Geothermal/Exploration,Geothermal/Exploration</t>
  </si>
  <si>
    <t>BLM Carson City District Office,BLM Carson City District Office</t>
  </si>
  <si>
    <t>Salt Wells Geothermal Area,Salt Wells Geothermal Area</t>
  </si>
  <si>
    <t>Vulcan Power Company,Vulcan Power Company</t>
  </si>
  <si>
    <t>CX</t>
  </si>
  <si>
    <t>CA-670-2010-107</t>
  </si>
  <si>
    <t>GDP-670-10-1</t>
  </si>
  <si>
    <t>Ormat Nevada, Inc.</t>
  </si>
  <si>
    <t>Drilling Methods</t>
  </si>
  <si>
    <t>CA-670-2010-CX</t>
  </si>
  <si>
    <t>Seismic Techniques</t>
  </si>
  <si>
    <t>DOI-BLM-ID-110-2009-3825-CE</t>
  </si>
  <si>
    <t>IDI-036864</t>
  </si>
  <si>
    <t>BLM Boise District Office</t>
  </si>
  <si>
    <t>Crane Creek Geothermal Area</t>
  </si>
  <si>
    <t>Agua Caliente LLC</t>
  </si>
  <si>
    <t>DOI-BLM-ID-B010-2010-0083-CX</t>
  </si>
  <si>
    <t>Agua Caliente</t>
  </si>
  <si>
    <t>Thermal Gradient Holes</t>
  </si>
  <si>
    <t>DOI-BLM-ID-B010-2010-??-CX</t>
  </si>
  <si>
    <t>IDI-036869</t>
  </si>
  <si>
    <t>Weiser Geothermal Area</t>
  </si>
  <si>
    <t>DOI-BLM-ID-I020-2012-0017-CX</t>
  </si>
  <si>
    <t>IDI-37208</t>
  </si>
  <si>
    <t>BLM Idaho Falls District Office</t>
  </si>
  <si>
    <t>Idaho Geological Survey</t>
  </si>
  <si>
    <t>DOI-BLM-ID-T020-2012-0003-CX</t>
  </si>
  <si>
    <t>IDI-37320</t>
  </si>
  <si>
    <t>DOI-BLM-NM-L000-2012-0046-CX</t>
  </si>
  <si>
    <t>NMNM-120643</t>
  </si>
  <si>
    <t>BLM Las Cruces District Office</t>
  </si>
  <si>
    <t>Lightning Dock Geothermal Area</t>
  </si>
  <si>
    <t>Lightning Dock Geothermal Inc</t>
  </si>
  <si>
    <t>DOI-BLM-NV-B020-2008-????-CX</t>
  </si>
  <si>
    <t>NVN-086255</t>
  </si>
  <si>
    <t>DOI-BLM-NV-B020-2009-0030-CX</t>
  </si>
  <si>
    <t>NVN-086587</t>
  </si>
  <si>
    <t>Alum Geothermal Area</t>
  </si>
  <si>
    <t>DOI-BLM-NV-B020-2010-0106-CX</t>
  </si>
  <si>
    <t>NVN-088844</t>
  </si>
  <si>
    <t>Z-Axis Tipper Electromagnetics,Hyperspectral Imaging,Magnetic Techniques,Slim Holes,Magnetotellurics</t>
  </si>
  <si>
    <t>DOI-BLM-NV-B020-2010-????-CX</t>
  </si>
  <si>
    <t>NVN-089375</t>
  </si>
  <si>
    <t>DOI-BLM-NV-B020-2011-0017-CX</t>
  </si>
  <si>
    <t>DOI-BLM-NV-B020-2011-0048-CX</t>
  </si>
  <si>
    <t>DOI-BLM-NV-C010-2009-0030-CX</t>
  </si>
  <si>
    <t>NVN-087400, NVN-087401, NVN-087402</t>
  </si>
  <si>
    <t>DOI-BLM-NV-C010-2009-0051-CX</t>
  </si>
  <si>
    <t>NVN-088819</t>
  </si>
  <si>
    <t>Global Magma Energy Group</t>
  </si>
  <si>
    <t>DOI-BLM-NV-C010-2010-0008-CX</t>
  </si>
  <si>
    <t>NVN-088211</t>
  </si>
  <si>
    <t>Electromagnetic Techniques</t>
  </si>
  <si>
    <t>DOI-BLM-NV-C010-2011-0004-CX</t>
  </si>
  <si>
    <t>NVN-89277</t>
  </si>
  <si>
    <t>DOI-BLM-NV-C010-2011-0014-CX</t>
  </si>
  <si>
    <t>NVN-089396</t>
  </si>
  <si>
    <t>Reflection Survey</t>
  </si>
  <si>
    <t>DOI-BLM-NV-C010-2011-0015-CX</t>
  </si>
  <si>
    <t>NVN-089419</t>
  </si>
  <si>
    <t>DOI-BLM-NV-C010-2011-0019-CX</t>
  </si>
  <si>
    <t>NVN-089490</t>
  </si>
  <si>
    <t>Geoglobal US Gabbs LLC</t>
  </si>
  <si>
    <t>DOI-BLM-NV-C010-2011-0504-CX</t>
  </si>
  <si>
    <t>NVN-089739</t>
  </si>
  <si>
    <t>BLM Carson City District Office,BLM Winnemucca District Office</t>
  </si>
  <si>
    <t>DOI-BLM-NV-C010-2011-0527-CX</t>
  </si>
  <si>
    <t>NVN-089282</t>
  </si>
  <si>
    <t>Passive Seismic Techniques</t>
  </si>
  <si>
    <t>DOI-BLM-NV-C010-2012-0057-CX</t>
  </si>
  <si>
    <t>NVN-091139</t>
  </si>
  <si>
    <t>DOI-BLM-NV-C010-2012-0069-CX</t>
  </si>
  <si>
    <t>NVN-091358</t>
  </si>
  <si>
    <t>DOI-BLM-NV-C010-2012-0070-CX</t>
  </si>
  <si>
    <t>US Navy Geothermal Program Office</t>
  </si>
  <si>
    <t>Reflection Survey,Magnetotelluric Methods</t>
  </si>
  <si>
    <t>DOI-BLM-NV-CO1000-2010-0009-CX</t>
  </si>
  <si>
    <t>NVN-088212, NVN-088209</t>
  </si>
  <si>
    <t>DOI-BLM-NV-CO1000-2010-0010-CX</t>
  </si>
  <si>
    <t>NVN-088210, NVN-088209</t>
  </si>
  <si>
    <t>DOI-BLM-NV-CO1000-2010-0011-CX</t>
  </si>
  <si>
    <t>NVN-088209</t>
  </si>
  <si>
    <t>DOI-BLM-NV-CO1000-2010-0021-CX</t>
  </si>
  <si>
    <t>TGP Dixie Development LLC</t>
  </si>
  <si>
    <t>Magnetotelluric Methods</t>
  </si>
  <si>
    <t>DOI-BLM-NV-CO1000-2010-0022-CX</t>
  </si>
  <si>
    <t>Electromagnetic Techniques,Magnetotelluric Techniques,Seismic Techniques</t>
  </si>
  <si>
    <t>DOI-BLM-NV-E030-2011-0017-CX</t>
  </si>
  <si>
    <t>NVN-089542</t>
  </si>
  <si>
    <t>USGS</t>
  </si>
  <si>
    <t>DOI-BLM-NV-W010-2009-0018-CX</t>
  </si>
  <si>
    <t>NVN-086763</t>
  </si>
  <si>
    <t>Geophysical Methods</t>
  </si>
  <si>
    <t>DOI-BLM-NV-W010-2010-0039-CX</t>
  </si>
  <si>
    <t>NVN-088545</t>
  </si>
  <si>
    <t>Micro-Earthquake</t>
  </si>
  <si>
    <t>DOI-BLM-NV-W010-2010-0040-CX</t>
  </si>
  <si>
    <t>NVN-088196</t>
  </si>
  <si>
    <t>BLM Winnemucca District Office,BLM Winnemucca District Office</t>
  </si>
  <si>
    <t>Presco Energy LLC,Presco Energy LLC</t>
  </si>
  <si>
    <t>Reflection Survey,Reflection Survey</t>
  </si>
  <si>
    <t>DOI-BLM-NV-W010-2010-0041-CX</t>
  </si>
  <si>
    <t>NVN-088320</t>
  </si>
  <si>
    <t>Stephen D. Muir</t>
  </si>
  <si>
    <t>DOI-BLM-NV-W010-2010-0043-CX</t>
  </si>
  <si>
    <t>NVN-088745</t>
  </si>
  <si>
    <t>Oski Energy LLC</t>
  </si>
  <si>
    <t>DOI-BLM-NV-W010-2010-0043-CX-2</t>
  </si>
  <si>
    <t>NVN-088791</t>
  </si>
  <si>
    <t>Geothermal Technical Partners</t>
  </si>
  <si>
    <t>Geophysical Techniques,Slim Holes,Thermal Gradient Holes,Well Testing Techniques</t>
  </si>
  <si>
    <t>DOI-BLM-NV-W010-2011-0004-CX</t>
  </si>
  <si>
    <t>NVN-089277</t>
  </si>
  <si>
    <t>DOI-BLM-NV-W010-2011-0100-CX</t>
  </si>
  <si>
    <t>NVN-089939</t>
  </si>
  <si>
    <t>Abraham Hot Springs Geothermal Area,Abraham Hot Springs Geothermal Area</t>
  </si>
  <si>
    <t>Ormat Nevada Inc.,Ormat Nevada Inc.</t>
  </si>
  <si>
    <t>DOI-BLM-NV-W030-2010-0021-CX</t>
  </si>
  <si>
    <t>NVN-088355</t>
  </si>
  <si>
    <t>DOI-BLM-NV-W030-2011-0007-CX</t>
  </si>
  <si>
    <t>NVN-089494</t>
  </si>
  <si>
    <t>DOI-BLM-NV-W030-2012-0020-CX</t>
  </si>
  <si>
    <t>NVN-091277</t>
  </si>
  <si>
    <t>Pinto Hot Springs Geothermal Area</t>
  </si>
  <si>
    <t>Nevada Bureau of Mines and Geology</t>
  </si>
  <si>
    <t>DOI-BLM-NV-W030-20??-????-CX</t>
  </si>
  <si>
    <t>NVN-088259</t>
  </si>
  <si>
    <t>Mcgee Mountain Geothermal Area</t>
  </si>
  <si>
    <t>Gravity Techniques</t>
  </si>
  <si>
    <t>DOI-BLM-OR-P000-2012-0043-CX</t>
  </si>
  <si>
    <t>OR-44036, OR-44946, OR-44029, OR-44032, OR-46342</t>
  </si>
  <si>
    <t>DOI-BLM-OR-V040-2009-0059-CX</t>
  </si>
  <si>
    <t>OR-066192</t>
  </si>
  <si>
    <t>DOI-BLM-UT-W019-2011-0006-CX</t>
  </si>
  <si>
    <t>UTU-088474</t>
  </si>
  <si>
    <t>Utah Geological Survey</t>
  </si>
  <si>
    <t>DOI-BLM-UT-W019-2011-0007-CX</t>
  </si>
  <si>
    <t>DOI-LM-NV-W010-2012-0061-CX</t>
  </si>
  <si>
    <t>NVN-091276</t>
  </si>
  <si>
    <t>Desert Queen Geothermal Area</t>
  </si>
  <si>
    <t>LLNV-WO1000-2009-0034-CX</t>
  </si>
  <si>
    <t>NVN-87792</t>
  </si>
  <si>
    <t>TGP Dixie Development Company, LLC</t>
  </si>
  <si>
    <t>2-M Probe Survey,Ground Magnetics</t>
  </si>
  <si>
    <t>NV-020-08-CX-65</t>
  </si>
  <si>
    <t>NVN-085777</t>
  </si>
  <si>
    <t>NEPA TieredDoc</t>
  </si>
  <si>
    <t>DOI-BLM-NM-L000-2012-0020-DNA</t>
  </si>
  <si>
    <t>L000-2012-0020</t>
  </si>
  <si>
    <t>DNA</t>
  </si>
  <si>
    <t>DOI-BLM-NM-L000-2012-0042-DNA</t>
  </si>
  <si>
    <t>L000-2012-0042</t>
  </si>
  <si>
    <t>DOI-BLM-NM-L000-2012-0111-DNA</t>
  </si>
  <si>
    <t>L000-2012-0111</t>
  </si>
  <si>
    <t>Drilling Techniques</t>
  </si>
  <si>
    <t>DOI-BLM-NM-L000-2012-0200-DNA</t>
  </si>
  <si>
    <t>L000-2012-0200</t>
  </si>
  <si>
    <t>DOI-BLM-NM-L000-2012-0218-DNA</t>
  </si>
  <si>
    <t>L000-2012-0218</t>
  </si>
  <si>
    <t>Well Testing Techniques</t>
  </si>
  <si>
    <t>DOI-BLM-NV-B020-2008-0071-DNA</t>
  </si>
  <si>
    <t>NVN-085023</t>
  </si>
  <si>
    <t>Sierra Geothermal Partners</t>
  </si>
  <si>
    <t>DOI-BLM-NV-C010-2011-0517-DNA</t>
  </si>
  <si>
    <t>NVN-083929</t>
  </si>
  <si>
    <t>DOI-BLM-NV-C010-2012--044-DNA</t>
  </si>
  <si>
    <t>NVN-060686</t>
  </si>
  <si>
    <t>Ormatt Nevada, Inc</t>
  </si>
  <si>
    <t>DOI-BLM-NV-C010-2012-0005-DNA</t>
  </si>
  <si>
    <t>NVN-085726</t>
  </si>
  <si>
    <t>Observation Wells</t>
  </si>
  <si>
    <t>DOI-BLM-NV-C010-2010-0514-EA- McCoy II Geothermal Exploration Project</t>
  </si>
  <si>
    <t>DOI-BLM-NV-C010-2012-0016-DNA</t>
  </si>
  <si>
    <t>NVN-085819</t>
  </si>
  <si>
    <t>Production Wells</t>
  </si>
  <si>
    <t>BLM/NV/CC/ES/11-10-1793</t>
  </si>
  <si>
    <t>DOI-BLM-NV-C010-2012-0019-DNA</t>
  </si>
  <si>
    <t>DOI-BLM-NV-C010-2012-0020-DNA</t>
  </si>
  <si>
    <t>NVN-079104</t>
  </si>
  <si>
    <t>DOI-BLM-NV-C010-2012-0028-DNA</t>
  </si>
  <si>
    <t>Flow Test,Injectivity Test</t>
  </si>
  <si>
    <t>DOI-BLM-NV-C010-2012-0035-DNA</t>
  </si>
  <si>
    <t>DOI-BLM-NV-C010-2012-0046-DNA</t>
  </si>
  <si>
    <t>NVN-086897</t>
  </si>
  <si>
    <t>Https://www.blm.gov/epl-front-office/projects/nepa/26002/35254/36782/Tungsten Mountains Geothermal Exploration Final EA.pdf</t>
  </si>
  <si>
    <t>DOI-BLM-NV-C010-2012-0048-DNA</t>
  </si>
  <si>
    <t>NVN-077272,NVN-085712</t>
  </si>
  <si>
    <t>Enel Salt Wells LLC</t>
  </si>
  <si>
    <t>DOI-BLM-NV-C010-2012-0058-DNA</t>
  </si>
  <si>
    <t>DOI-BLM-NV-C010-2012-0068-DNA</t>
  </si>
  <si>
    <t>NVN-090744</t>
  </si>
  <si>
    <t>DOI-BLM-NV-C010-2012-0073-DNA</t>
  </si>
  <si>
    <t>DOI-BLM-NV-C010-2013-0007-DNA</t>
  </si>
  <si>
    <t>DOI-BLM-NV-C010-2013-0020-DNA</t>
  </si>
  <si>
    <t>NVN-090111</t>
  </si>
  <si>
    <t>Gradient Resources Geothermal Drilling Permit Application Well 14-28</t>
  </si>
  <si>
    <t>DOI-BLM-NV-C010-2013-0022-DNA</t>
  </si>
  <si>
    <t>NVN-091769</t>
  </si>
  <si>
    <t>Media:NVN-091769-SRP-NOI.pdf</t>
  </si>
  <si>
    <t>DOI-BLM-NV-C010-2013-0023-DNA</t>
  </si>
  <si>
    <t>DOI-BLM-NV-W030-2012-0011-DNA</t>
  </si>
  <si>
    <t>NVN-85820X</t>
  </si>
  <si>
    <t>NV-020-06-EA-12</t>
  </si>
  <si>
    <t>NVN-085804</t>
  </si>
  <si>
    <t>GERLACH GEOTHERMAL LLC</t>
  </si>
  <si>
    <t>Media:NVN-085804-SRP-NOI.pdf</t>
  </si>
  <si>
    <t>NV-020-08-DNA-52</t>
  </si>
  <si>
    <t>Gerlach Geothermal LLC</t>
  </si>
  <si>
    <t>Media:NVN-085804.pdf</t>
  </si>
  <si>
    <t>NVN-087403</t>
  </si>
  <si>
    <t>Dusty Miller LLC</t>
  </si>
  <si>
    <t>NVN-084629</t>
  </si>
  <si>
    <t>Vulcan Energy</t>
  </si>
  <si>
    <t>Magnetotellurics</t>
  </si>
  <si>
    <t>NVN-084630</t>
  </si>
  <si>
    <t>NVN-84630</t>
  </si>
  <si>
    <t>CU</t>
  </si>
  <si>
    <t>Gravity Methods</t>
  </si>
  <si>
    <t>NVN-086285</t>
  </si>
  <si>
    <t>NVN-086286</t>
  </si>
  <si>
    <t>NVN-086287</t>
  </si>
  <si>
    <t>2-M Probe Survey</t>
  </si>
  <si>
    <t>NVN-086761</t>
  </si>
  <si>
    <t>Colado Project, LLC</t>
  </si>
  <si>
    <t>NVN-086762</t>
  </si>
  <si>
    <t>NVN-087388</t>
  </si>
  <si>
    <t>NV-087388</t>
  </si>
  <si>
    <t>Enel North America</t>
  </si>
  <si>
    <t>NVN-087791</t>
  </si>
  <si>
    <t>TGP Dixie Development Company</t>
  </si>
  <si>
    <t>NVN-087809</t>
  </si>
  <si>
    <t>NV-087809</t>
  </si>
  <si>
    <t>Oski Energy LLC,Oski Energy LLC</t>
  </si>
  <si>
    <t>Ground Gravity Survey</t>
  </si>
  <si>
    <t>NVN-087811</t>
  </si>
  <si>
    <t>TGP Dixie Development Co</t>
  </si>
  <si>
    <t>NVN-087812</t>
  </si>
  <si>
    <t>Electrical Techniques</t>
  </si>
  <si>
    <t>NVN-087930</t>
  </si>
  <si>
    <t>NVN-088208</t>
  </si>
  <si>
    <t>Water Sampling</t>
  </si>
  <si>
    <t>NVN-88321</t>
  </si>
  <si>
    <t>NVN-088321</t>
  </si>
  <si>
    <t>Stephen G. Muir</t>
  </si>
  <si>
    <t>Microgravity-Hybrid Microgravity</t>
  </si>
  <si>
    <t>NVN-89274</t>
  </si>
  <si>
    <t>Augusta Mountains Geothermal Area</t>
  </si>
  <si>
    <t>Geophysical Techniques</t>
  </si>
  <si>
    <t>NVN-89275</t>
  </si>
  <si>
    <t>NVN-89276</t>
  </si>
  <si>
    <t>Geochemical Techniques</t>
  </si>
  <si>
    <t>NVN-89278</t>
  </si>
  <si>
    <t>NVN-89292</t>
  </si>
  <si>
    <t>NVN-089292</t>
  </si>
  <si>
    <t>NVN-89306</t>
  </si>
  <si>
    <t>NVN-089306</t>
  </si>
  <si>
    <t>Terra Gen Dixie Valley Development Co</t>
  </si>
  <si>
    <t>NVN-89534</t>
  </si>
  <si>
    <t>NVN-089534</t>
  </si>
  <si>
    <t xml:space="preserve"> </t>
  </si>
  <si>
    <t>Serial Number</t>
  </si>
  <si>
    <t>District Office</t>
  </si>
  <si>
    <t>NEPA Analysis Matrix 1</t>
  </si>
  <si>
    <t>GDP</t>
  </si>
  <si>
    <t>POO/POD</t>
  </si>
  <si>
    <t>POU-Utilization</t>
  </si>
  <si>
    <t>Activity</t>
  </si>
  <si>
    <t>EIS</t>
  </si>
  <si>
    <t>Geophysical Exploration</t>
  </si>
  <si>
    <t>Seismic</t>
  </si>
  <si>
    <t>2-Meter Probe Surveys</t>
  </si>
  <si>
    <t>TGH</t>
  </si>
  <si>
    <t>GDP Driling Permit</t>
  </si>
  <si>
    <t>Slim Holes</t>
  </si>
  <si>
    <t>Development Drilling</t>
  </si>
  <si>
    <t>POD/POO</t>
  </si>
  <si>
    <t xml:space="preserve">POU-Utilization </t>
  </si>
  <si>
    <t xml:space="preserve">  </t>
  </si>
  <si>
    <t>Application</t>
  </si>
  <si>
    <t xml:space="preserve">NEPA </t>
  </si>
  <si>
    <t>Approval</t>
  </si>
  <si>
    <t>Neal Hot Springs</t>
  </si>
  <si>
    <t>NA</t>
  </si>
  <si>
    <t>State of OR</t>
  </si>
  <si>
    <t xml:space="preserve">Blue Mtn </t>
  </si>
  <si>
    <t>Case Type Records</t>
  </si>
  <si>
    <t>Transaction</t>
  </si>
  <si>
    <t>Date</t>
  </si>
  <si>
    <t>Comment</t>
  </si>
  <si>
    <t>NEPA Doc</t>
  </si>
  <si>
    <t>lease NVN-058196</t>
  </si>
  <si>
    <t xml:space="preserve">Issued Effective </t>
  </si>
  <si>
    <t xml:space="preserve"> 4/1/1994</t>
  </si>
  <si>
    <t xml:space="preserve">Noramax </t>
  </si>
  <si>
    <t>GDP Filed</t>
  </si>
  <si>
    <t>Deep Blue #2</t>
  </si>
  <si>
    <t>Deep Blue #1</t>
  </si>
  <si>
    <t>GDP approved</t>
  </si>
  <si>
    <t>EA for Deep Blue #1</t>
  </si>
  <si>
    <t>Lease Extensio</t>
  </si>
  <si>
    <t>Drilling</t>
  </si>
  <si>
    <t>Name Change</t>
  </si>
  <si>
    <t>Noramax to Nevada Geothermal Power  Co</t>
  </si>
  <si>
    <t>GDPs approved (6)</t>
  </si>
  <si>
    <t>Unit NVN-082457X</t>
  </si>
  <si>
    <t>Lease Committed to Blue Mtn Unit</t>
  </si>
  <si>
    <t>NV-020-08-DNA-04 (Oct 2007 )</t>
  </si>
  <si>
    <t>Unit Agreement Approved</t>
  </si>
  <si>
    <t>Blue Mountain</t>
  </si>
  <si>
    <t>ROW NVN-082710</t>
  </si>
  <si>
    <t>FLPMA ROW - Transmission</t>
  </si>
  <si>
    <t>NOI NVN-085093</t>
  </si>
  <si>
    <t xml:space="preserve">NOI - Seismic Exploration </t>
  </si>
  <si>
    <t>Application withdrawn</t>
  </si>
  <si>
    <t>Record Title Transfer Filed</t>
  </si>
  <si>
    <t>Nevad Geothermal Power CO to NGP Blue MT 1 LLC</t>
  </si>
  <si>
    <t>Need to Add ROW 082701 with dates and Unitization Plan</t>
  </si>
  <si>
    <t>Record Title Transfer Approved Effective</t>
  </si>
  <si>
    <t>Contact Dwight Carrey Env Management Associates for details</t>
  </si>
  <si>
    <t>Blue Mountain Unitization Plan and ROWs FONSI &amp; DR</t>
  </si>
  <si>
    <t>NV-020-08-EA-01</t>
  </si>
  <si>
    <t>HBP-Actual</t>
  </si>
  <si>
    <t>Memo-HBP-Actual</t>
  </si>
  <si>
    <t>Project Name</t>
  </si>
  <si>
    <t>Company</t>
  </si>
  <si>
    <t>NEPA Status OR Date of DR/FONSI or ROD</t>
  </si>
  <si>
    <t>Proposed MW</t>
  </si>
  <si>
    <t>Patua I</t>
  </si>
  <si>
    <t>Carson City</t>
  </si>
  <si>
    <t>Coyote Canyon</t>
  </si>
  <si>
    <t>Terra-Gen Power</t>
  </si>
  <si>
    <t>Carson Lake</t>
  </si>
  <si>
    <t>Ormat Technologies</t>
  </si>
  <si>
    <t>Salt Wells</t>
  </si>
  <si>
    <t>Wild Rose</t>
  </si>
  <si>
    <t>New York Canyon</t>
  </si>
  <si>
    <t>Winnemucca</t>
  </si>
  <si>
    <t>Plant Name</t>
  </si>
  <si>
    <t>Operating Since</t>
  </si>
  <si>
    <t>Capacity MW</t>
  </si>
  <si>
    <t>Beowawe</t>
  </si>
  <si>
    <t>Battle Mtn.</t>
  </si>
  <si>
    <t>Desert Peak</t>
  </si>
  <si>
    <t>San Emidio</t>
  </si>
  <si>
    <t>U.S. Geothermal</t>
  </si>
  <si>
    <t>Soda Lake 1 &amp; 2</t>
  </si>
  <si>
    <t>Alterra Power</t>
  </si>
  <si>
    <t>Steamboat Hills</t>
  </si>
  <si>
    <t>Dixie Valley</t>
  </si>
  <si>
    <t>Stillwater</t>
  </si>
  <si>
    <t>Brady Hot Springs</t>
  </si>
  <si>
    <t>Galena 2</t>
  </si>
  <si>
    <t>NGP</t>
  </si>
  <si>
    <t>Jersey Valley</t>
  </si>
  <si>
    <t>McGinness Hills</t>
  </si>
  <si>
    <t>NEPA Status or DR/FONSI or ROD</t>
  </si>
  <si>
    <t>Dixie Hope</t>
  </si>
  <si>
    <t>Tungsten Mtn.</t>
  </si>
  <si>
    <t>Leach Hot Springs</t>
  </si>
  <si>
    <t>Clayton Valley</t>
  </si>
  <si>
    <t>McCoy II</t>
  </si>
  <si>
    <t>Dixie Meadows</t>
  </si>
  <si>
    <t>Patua II</t>
  </si>
  <si>
    <t>Silver Peak</t>
  </si>
  <si>
    <t>Rockwood Lithium</t>
  </si>
  <si>
    <t xml:space="preserve">12/3/2012
</t>
  </si>
  <si>
    <t>Causual Use</t>
  </si>
  <si>
    <t>Lead Agency Doc Number</t>
  </si>
  <si>
    <t>Application Document Type</t>
  </si>
  <si>
    <t>Project Phase</t>
  </si>
  <si>
    <t>Lease Numbers</t>
  </si>
  <si>
    <t>Techniques</t>
  </si>
  <si>
    <t>Geothermal Area</t>
  </si>
  <si>
    <t xml:space="preserve">Effective Date (from lease data base) </t>
  </si>
  <si>
    <t>Application  Date</t>
  </si>
  <si>
    <t>Decision Document Date</t>
  </si>
  <si>
    <t>Tiered Document</t>
  </si>
  <si>
    <t>Environmental Analysis Type</t>
  </si>
  <si>
    <t>Effective Date</t>
  </si>
  <si>
    <t>CX Authorization</t>
  </si>
  <si>
    <t>Revised Application Date</t>
  </si>
  <si>
    <t>Scopig Initiated Date</t>
  </si>
  <si>
    <t>Preliminary EA-EIS Date</t>
  </si>
  <si>
    <t>Document&lt;br&gt;Collection #</t>
  </si>
  <si>
    <t>Document&lt;br&gt;Collection ##</t>
  </si>
  <si>
    <t>NEPA Application</t>
  </si>
  <si>
    <t>NEPA SerialRegisterPage</t>
  </si>
  <si>
    <t>Geothermal&lt;br&gt;Area</t>
  </si>
  <si>
    <t>Lead&lt;br&gt;Agency</t>
  </si>
  <si>
    <t>NEPA ScopingInitiatedDate</t>
  </si>
  <si>
    <t>Media:84629 NOI.pdf</t>
  </si>
  <si>
    <t>Media:NVN-084629.pdf</t>
  </si>
  <si>
    <t>Media:84630 NOI.pdf</t>
  </si>
  <si>
    <t>Media:NVN-084630.pdf</t>
  </si>
  <si>
    <t>Media:NVN-086285.pdf</t>
  </si>
  <si>
    <t>BLM</t>
  </si>
  <si>
    <t>Media:NVN-086287.pdf</t>
  </si>
  <si>
    <t>Media:86761 NOI.pdf</t>
  </si>
  <si>
    <t>Media:NVN-086761.pdf</t>
  </si>
  <si>
    <t>Media:86762 NOI.pdf</t>
  </si>
  <si>
    <t>Media:NVN-086762.pdf</t>
  </si>
  <si>
    <t>Media:NVN-087388-SRP-NOI.pdf</t>
  </si>
  <si>
    <t>BLM Stillwater Field Office,BLM Stillwater Field Office</t>
  </si>
  <si>
    <t>Audio-Magnetotellurics,Audio-Magnetotellurics</t>
  </si>
  <si>
    <t>Media:87791 NOI.pdf,Media:87791 NOI000.pdf</t>
  </si>
  <si>
    <t>Media:NVN-087791.pdf</t>
  </si>
  <si>
    <t>Media:87811 NOI.pdf</t>
  </si>
  <si>
    <t>Media:NVN-087811.pdf</t>
  </si>
  <si>
    <t>Media:87812 NOI.pdf,Media:87812 NOI000.pdf</t>
  </si>
  <si>
    <t>Media:NVN-087812.pdf</t>
  </si>
  <si>
    <t>Media:NREL 87930 NOI.pdf</t>
  </si>
  <si>
    <t>Media:NVN-087930.pdf</t>
  </si>
  <si>
    <t>Media:NVN-088208-SRP-NOI.pdf</t>
  </si>
  <si>
    <t>USFS EA TBD</t>
  </si>
  <si>
    <t>Media:NREL 88259 NOI.pdf</t>
  </si>
  <si>
    <t>Media:NVN-088259-SRP-NOI.pdf</t>
  </si>
  <si>
    <t>Media:91277 NOI.pdf</t>
  </si>
  <si>
    <t>Media:88321 NOI.pdf</t>
  </si>
  <si>
    <t>Media:NVN-088321.pdf</t>
  </si>
  <si>
    <t>Media:NREL 89274 NOI.pdf</t>
  </si>
  <si>
    <t>Media:NVN-089274.pdf</t>
  </si>
  <si>
    <t>Media:NREL 89275 NOI.pdf</t>
  </si>
  <si>
    <t>Media:NVN-089275-SRP-NOI.pdf</t>
  </si>
  <si>
    <t>Media:NREL 89276 NOI.pdf</t>
  </si>
  <si>
    <t>Media:NVN-089276.pdf</t>
  </si>
  <si>
    <t>Media:NREL 89278 NOI-1.pdf,Media:NREL 89278 NOI-2.pdf</t>
  </si>
  <si>
    <t>Media:NVN-089278.pdf</t>
  </si>
  <si>
    <t>Media:89292 NOI.pdf</t>
  </si>
  <si>
    <t>Media:NVN-089292.pdf</t>
  </si>
  <si>
    <t>Media:NVN-089306.pdf</t>
  </si>
  <si>
    <t>Media:89534 NOI.pdf</t>
  </si>
  <si>
    <t>Media:NVN-089534.pdf</t>
  </si>
  <si>
    <t>California Desert Conservation Area (CDCA) Plan (1980) and Eastern San Diego County Resource Management Plan (2008)</t>
  </si>
  <si>
    <t>Media:IDI-036765</t>
  </si>
  <si>
    <t>BLM Idaho State Office</t>
  </si>
  <si>
    <t>Media:File:NVN-089289.pdf</t>
  </si>
  <si>
    <t>Media:87401 - NOI.pdf,Media:87402 - NOI.pdf,Media:87400 - NOI.pdf,Media:87400 - NOI.pdf,Media:87401 - NOI.pdf,Media:87402 - NOI.pdf</t>
  </si>
  <si>
    <t>BLM,BLM</t>
  </si>
  <si>
    <t>Media:88819 - NOI - 2009-09.pdf</t>
  </si>
  <si>
    <t>Media:88211 - NOI.pdf</t>
  </si>
  <si>
    <t>Media:NVN-089277.pdf</t>
  </si>
  <si>
    <t>Media:NVN-088209-NOI.pdf,Media:NVN-088209 - NOI(a).pdf,Media:NVN-088212-NOI.pdf</t>
  </si>
  <si>
    <t>Media:88210 - NOI.pdf</t>
  </si>
  <si>
    <t>Media:NVN-088209-NOI.pdf,Media:NVN-088209 - NOI(a).pdf</t>
  </si>
  <si>
    <t>Media:86763 NOI.pdf</t>
  </si>
  <si>
    <t>Media:NVN-086763.pdf</t>
  </si>
  <si>
    <t>Media:NVN-088196.pdf</t>
  </si>
  <si>
    <t>Media:88320 NOI.pdf</t>
  </si>
  <si>
    <t>Media:NVN-088320.pdf</t>
  </si>
  <si>
    <t>Media:88745 NOI.pdf</t>
  </si>
  <si>
    <t>Media:NVN-088745.pdf</t>
  </si>
  <si>
    <t>Media:88791 NOI.pdf</t>
  </si>
  <si>
    <t>Media:NVN-088791.pdf</t>
  </si>
  <si>
    <t>Media:89277 SUNDRY NOTICE.pdf</t>
  </si>
  <si>
    <t>Media:88355 UPDATE.pdf</t>
  </si>
  <si>
    <t>Media:NVN-088355.pdf</t>
  </si>
  <si>
    <t>Media:89494 NOI.pdf</t>
  </si>
  <si>
    <t>Media:NVN-089494.pdf</t>
  </si>
  <si>
    <t>Media:91277 TGH NOI.pdf</t>
  </si>
  <si>
    <t>Media:NVN-091277.pdf</t>
  </si>
  <si>
    <t>Media:NVN-088259.pdf</t>
  </si>
  <si>
    <t>Media:UTU-088474-SRP-NOI.pdf</t>
  </si>
  <si>
    <t>Media:UTU-088475-SRP-NOI.pdf</t>
  </si>
  <si>
    <t>Media:91276 TGH NOI.pdf</t>
  </si>
  <si>
    <t>Media:NVN-091276.pdf</t>
  </si>
  <si>
    <t>Media:87792 NOI.pdf</t>
  </si>
  <si>
    <t>Media:NVN-087792.pdf</t>
  </si>
  <si>
    <t>Media:85777 NOI.pdf</t>
  </si>
  <si>
    <t>Media:NVN-085777.pdf</t>
  </si>
  <si>
    <t>Media:87403 - NOI.pdf</t>
  </si>
  <si>
    <t>Downhole Techniques,Well Testing Techniques,Drilling Techniques,Development Drilling</t>
  </si>
  <si>
    <t>Drilling Methods,Exploration Drilling,Exploratory Well,Slim Holes</t>
  </si>
  <si>
    <t>Exploratory Well,Flow Test</t>
  </si>
  <si>
    <t>United States Department of Energy</t>
  </si>
  <si>
    <t>DOI-BLM-CA-C050-2009-????-EA</t>
  </si>
  <si>
    <t>AltaRock Energy Inc, Northern California Power Agency</t>
  </si>
  <si>
    <t>Exploration Drilling,Thermal Gradient Holes</t>
  </si>
  <si>
    <t>Exploration Drilling</t>
  </si>
  <si>
    <t>Drilling Techniques,Well Testing Techniques</t>
  </si>
  <si>
    <t>Media:NVN-087409-SRP-ROW-Transmission.pdf,Media:NVN-083483X-NOI-Unit.pdf,Media:NVN-083484X-SRP-UNIT.pdf</t>
  </si>
  <si>
    <t>Media:NVN-084268X-SRP-Unit.pdf</t>
  </si>
  <si>
    <t>Drilling Techniques,Production Wells,Well Testing Techniques</t>
  </si>
  <si>
    <t>Media:NVN-089376X-SRP-UNIT.pdf</t>
  </si>
  <si>
    <t>Well Testing Techniques,Drilling Techniques,Exploration Drilling</t>
  </si>
  <si>
    <t>Media:NVN-089289-SRP-NOI.pdf</t>
  </si>
  <si>
    <t>Well Testing Techniques,Drilling Techniques</t>
  </si>
  <si>
    <t>Media:NVN-013204X-SRP-UNIT.pdf</t>
  </si>
  <si>
    <t>Media:NVN-088205 SRP.pdf</t>
  </si>
  <si>
    <t>Downhole Techniques,Well Testing Techniques,Drilling Techniques,Exploration Drilling</t>
  </si>
  <si>
    <t>Media:NVN-088821-SRP-NOI.pdf</t>
  </si>
  <si>
    <t>Media:NVN-085168X-SRP-UNIT.pdf</t>
  </si>
  <si>
    <t>Airborne Electromagnetic Survey</t>
  </si>
  <si>
    <t>Exploration Drilling,Observation Wells,Well Testing Techniques</t>
  </si>
  <si>
    <t>Exploratory Well,Thermal Gradient Holes</t>
  </si>
  <si>
    <t>Media:NVN-085168X-SRP-Unit.pdf</t>
  </si>
  <si>
    <t>Well Testing Techniques,Development Drilling,Exploration Drilling</t>
  </si>
  <si>
    <t>Media:NVN-088129X-SRP-UNIT.pdf</t>
  </si>
  <si>
    <t>Drilling Techniques,Thermal Gradient Holes</t>
  </si>
  <si>
    <t>Media:NVN-084239X-SRP-Unit.pdf</t>
  </si>
  <si>
    <t>Drilling Techniques,Development Drilling</t>
  </si>
  <si>
    <t>Exploratory Well</t>
  </si>
  <si>
    <t>Media:NVN-089389-SRP-NOI.pdf</t>
  </si>
  <si>
    <t>Thermal Gradient Holes,Production Wells</t>
  </si>
  <si>
    <t>Media:NVN-088195-SRP-NOI.pdf</t>
  </si>
  <si>
    <t>Well Testing Techniques,Exploration Drilling</t>
  </si>
  <si>
    <t>Media:88548 NOI.pdf</t>
  </si>
  <si>
    <t>Media:NVN-088548 SRP.pdf</t>
  </si>
  <si>
    <t>Downhole Techniques</t>
  </si>
  <si>
    <t>DOI-BLM-NV-020-05-07-EA</t>
  </si>
  <si>
    <t>Development Drilling,Downhole Techniques</t>
  </si>
  <si>
    <t>Flow Test,Drilling Methods</t>
  </si>
  <si>
    <t>Well Testing Techniques,Drilling Techniques,Exploration Drilling,Seismic Techniques,Passive Seismic Techniques</t>
  </si>
  <si>
    <t>Media:OROR-066537-SRP-ROW-ROADS.pdf</t>
  </si>
  <si>
    <t>Well Testing Techniques,Development Drilling</t>
  </si>
  <si>
    <t>Media:UTU-088138-Ormat-NOI.pdf</t>
  </si>
  <si>
    <t>Media:UTU-088080-Standard Steam-SerialRegisterPage.pdf</t>
  </si>
  <si>
    <t>Media:UTU-088138-SRP-NOI.pdf,Media:UTU-088139-SRP-NOI.pdf</t>
  </si>
  <si>
    <t>Thermal Gradient Holes,Drilling Techniques</t>
  </si>
  <si>
    <t>Exploration Drilling,Slim Holes,Thermal Gradient Holes</t>
  </si>
  <si>
    <t>Drilling Techniques,Observation Wells</t>
  </si>
  <si>
    <t>Media:NVN-083889-srp-noi.pdf</t>
  </si>
  <si>
    <t>Slim Holes,Thermal Gradient Holes</t>
  </si>
  <si>
    <t>EA,EA</t>
  </si>
  <si>
    <t>BLM Stillwater Field Office</t>
  </si>
  <si>
    <t>Exploratory Well,Observation Wells,Thermal Gradient Holes</t>
  </si>
  <si>
    <t>CA-96062042</t>
  </si>
  <si>
    <t>Medicine Lake Geothermal Area</t>
  </si>
  <si>
    <t>Calpine Corporation</t>
  </si>
  <si>
    <t>United States Forest Service</t>
  </si>
  <si>
    <t>DOE-EIS-0298</t>
  </si>
  <si>
    <t>CalEnergy Generation</t>
  </si>
  <si>
    <t>United States Department of Energy,Bonneville Power Admin,BLM,United States Forest Service</t>
  </si>
  <si>
    <t>Geothermal/Well Field,Geothermal/Power Plant,Geothermal/Transmission</t>
  </si>
  <si>
    <t>DOI-BLM-CA-ES-2007-017-3200</t>
  </si>
  <si>
    <t>Truckhaven Geothermal Area</t>
  </si>
  <si>
    <t>Geothermal/Leasing</t>
  </si>
  <si>
    <t>DOI-BLM-CA-ES-2013-002+1793-EIS</t>
  </si>
  <si>
    <t>CACA 054722</t>
  </si>
  <si>
    <t>ORNI 50 LLC,ORNI 50 LLC</t>
  </si>
  <si>
    <t>Geothermal/Power Plant,Geothermal/Power Plant</t>
  </si>
  <si>
    <t>DOI-BLM-NV-CC-ES-11-10-1793</t>
  </si>
  <si>
    <t>Ormat Technologies Inc, Gradient Resources (formerly Vulcan Power), Sierra Pacific Power Co,</t>
  </si>
  <si>
    <t>DOI-BLM-NV-W010-2012-0005-EA</t>
  </si>
  <si>
    <t>Days</t>
  </si>
  <si>
    <t>NVN-086668</t>
  </si>
  <si>
    <t>NEPA Preliminary EA-EIS</t>
  </si>
  <si>
    <t>Mary's River</t>
  </si>
  <si>
    <t>DOI-BLM-NV-E030-2010-002-CX</t>
  </si>
  <si>
    <t>Add to Data base</t>
  </si>
  <si>
    <t>Avg</t>
  </si>
  <si>
    <t>median</t>
  </si>
  <si>
    <t>SD</t>
  </si>
  <si>
    <t>na</t>
  </si>
  <si>
    <t>Count</t>
  </si>
  <si>
    <t>Days-App to DR</t>
  </si>
  <si>
    <t>DaysScopiong - DR</t>
  </si>
  <si>
    <t>TGH,GPD</t>
  </si>
  <si>
    <t>Final status unknown</t>
  </si>
  <si>
    <t>count</t>
  </si>
  <si>
    <t>avg</t>
  </si>
  <si>
    <t>sd</t>
  </si>
  <si>
    <t>NOI,GDP</t>
  </si>
  <si>
    <t>Electrical/Gravity/MT</t>
  </si>
  <si>
    <t>NPI, POO</t>
  </si>
  <si>
    <t>Number</t>
  </si>
  <si>
    <t>M</t>
  </si>
  <si>
    <t>J</t>
  </si>
  <si>
    <t>A</t>
  </si>
  <si>
    <t>S</t>
  </si>
  <si>
    <t>O</t>
  </si>
  <si>
    <t>N</t>
  </si>
  <si>
    <t>D</t>
  </si>
  <si>
    <t>F</t>
  </si>
  <si>
    <t>Exploration and Development</t>
  </si>
  <si>
    <t>Unitization Application/Approval</t>
  </si>
  <si>
    <t>Preliminary EA</t>
  </si>
  <si>
    <t>FONSI/DR</t>
  </si>
  <si>
    <t>Consultations, Studies, Formulate Alternatives/Draft EA</t>
  </si>
  <si>
    <t>Exploration/Development Drilling-POO/ROW Applications</t>
  </si>
  <si>
    <t>Scoping</t>
  </si>
  <si>
    <t>Pre Application/Scoping</t>
  </si>
  <si>
    <t>Final EA-FONSI/DR</t>
  </si>
  <si>
    <t>Public Review</t>
  </si>
  <si>
    <t>Utilization - POD/POU Applications</t>
  </si>
  <si>
    <t>Pre-Application Meetingt</t>
  </si>
  <si>
    <t>NEW York Canyon</t>
  </si>
  <si>
    <t>Exploration Applications TGHs/GDPs</t>
  </si>
  <si>
    <t>Lease HBP</t>
  </si>
  <si>
    <t>MCGinness Hills</t>
  </si>
  <si>
    <t xml:space="preserve">GDP </t>
  </si>
  <si>
    <t>Unitization Application</t>
  </si>
  <si>
    <t>Utilization/OP/ROW Application</t>
  </si>
  <si>
    <t>NEPA - EA</t>
  </si>
  <si>
    <t>Preliminary EA Issued</t>
  </si>
  <si>
    <t>Final EA -DR</t>
  </si>
  <si>
    <t>Buffalo Valley - Jersey Valley</t>
  </si>
  <si>
    <t>Well Number</t>
  </si>
  <si>
    <t>Well No</t>
  </si>
  <si>
    <t>54-11</t>
  </si>
  <si>
    <t>42-11</t>
  </si>
  <si>
    <t>38-12</t>
  </si>
  <si>
    <t>12A-12,54!-11,62-11,65-11</t>
  </si>
  <si>
    <t>Sundry Motice</t>
  </si>
  <si>
    <t>85-5</t>
  </si>
  <si>
    <t>18-5</t>
  </si>
  <si>
    <t>11A-32</t>
  </si>
  <si>
    <t>67-22</t>
  </si>
  <si>
    <t>11-17,11A-17</t>
  </si>
  <si>
    <t>14-23</t>
  </si>
  <si>
    <t>24-23</t>
  </si>
  <si>
    <t>14-28</t>
  </si>
  <si>
    <t>84-7</t>
  </si>
  <si>
    <t>68-3</t>
  </si>
  <si>
    <t>44-35,61-2,68-35,16-36</t>
  </si>
  <si>
    <t>12A-12,54-11,62-11,65-11</t>
  </si>
  <si>
    <t>Bin</t>
  </si>
  <si>
    <t>More</t>
  </si>
  <si>
    <t>Frequency</t>
  </si>
  <si>
    <t>cu</t>
  </si>
  <si>
    <t>Cumulative %</t>
  </si>
  <si>
    <t>ea</t>
  </si>
  <si>
    <t>Mean</t>
  </si>
  <si>
    <t>Standard Error</t>
  </si>
  <si>
    <t>Median</t>
  </si>
  <si>
    <t>Mode</t>
  </si>
  <si>
    <t>Standard Deviation</t>
  </si>
  <si>
    <t>Sample Variance</t>
  </si>
  <si>
    <t>Range</t>
  </si>
  <si>
    <t>Minimum</t>
  </si>
  <si>
    <t>Maximum</t>
  </si>
  <si>
    <t>Sum</t>
  </si>
  <si>
    <t>Casual Use</t>
  </si>
  <si>
    <t>Categorical Exclusions</t>
  </si>
  <si>
    <t>Determinatin of Nepa Adequancy</t>
  </si>
  <si>
    <t>Environmental Assessment</t>
  </si>
  <si>
    <t>NOI Geophysical Exploration</t>
  </si>
  <si>
    <t>Gabbs Valley Area</t>
  </si>
  <si>
    <t>Jersey Valley Area</t>
  </si>
  <si>
    <t>Neal Hot Springs Area</t>
  </si>
  <si>
    <t>Blue Mountain Area</t>
  </si>
  <si>
    <t>Dead Horse Wells Area</t>
  </si>
  <si>
    <t>Drum Mountain Area</t>
  </si>
  <si>
    <t>Dixie Valley Area</t>
  </si>
  <si>
    <t>Soda Lake Area</t>
  </si>
  <si>
    <t>Dixie Meadows Area</t>
  </si>
  <si>
    <t>New York Canyon Area</t>
  </si>
  <si>
    <t>Carson Lake Corral Area</t>
  </si>
  <si>
    <t>Grass Valley Area</t>
  </si>
  <si>
    <t>Raft River Area</t>
  </si>
  <si>
    <t>Brady Hot Springs Area</t>
  </si>
  <si>
    <t>Coyote Canyon Area</t>
  </si>
  <si>
    <t>Patua Area</t>
  </si>
  <si>
    <t>Newberry Caldera Area</t>
  </si>
  <si>
    <t>Cove Fort Area</t>
  </si>
  <si>
    <t>Glass Buttes Area</t>
  </si>
  <si>
    <t>POWER PLANTS</t>
  </si>
  <si>
    <t>WELL FIELD</t>
  </si>
  <si>
    <t>EXPLORATION/WELL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</si>
</sst>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50565C"/>
      <name val="Arial"/>
      <family val="2"/>
    </font>
    <font>
      <b/>
      <sz val="9"/>
      <color rgb="FF50565C"/>
      <name val="Calibri"/>
      <family val="2"/>
      <scheme val="minor"/>
    </font>
    <font>
      <sz val="18"/>
      <name val="Arial"/>
      <family val="2"/>
    </font>
    <font>
      <sz val="10"/>
      <color rgb="FF50565C"/>
      <name val="Arial"/>
      <family val="2"/>
    </font>
    <font>
      <sz val="8"/>
      <color rgb="FF50565C"/>
      <name val="Arial"/>
      <family val="2"/>
    </font>
    <font>
      <sz val="18"/>
      <name val="Arial"/>
    </font>
    <font>
      <sz val="9"/>
      <color rgb="FFFFFFFF"/>
      <name val="Arial"/>
    </font>
    <font>
      <sz val="9"/>
      <color rgb="FF50565C"/>
      <name val="Arial"/>
    </font>
    <font>
      <sz val="9"/>
      <color rgb="FF000000"/>
      <name val="Arial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FDA8E"/>
        <bgColor indexed="64"/>
      </patternFill>
    </fill>
    <fill>
      <patternFill patternType="solid">
        <fgColor rgb="FFECF4E9"/>
        <bgColor indexed="64"/>
      </patternFill>
    </fill>
    <fill>
      <patternFill patternType="solid">
        <fgColor rgb="FF5B93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02">
    <xf numFmtId="0" fontId="0" fillId="0" borderId="0" xfId="0"/>
    <xf numFmtId="15" fontId="0" fillId="0" borderId="0" xfId="0" applyNumberFormat="1"/>
    <xf numFmtId="0" fontId="0" fillId="33" borderId="0" xfId="0" applyFill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0" xfId="0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0" fillId="0" borderId="0" xfId="0" applyNumberForma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33" borderId="0" xfId="0" applyNumberFormat="1" applyFill="1"/>
    <xf numFmtId="0" fontId="0" fillId="0" borderId="0" xfId="0" applyAlignment="1">
      <alignment horizontal="right" vertical="top" wrapText="1"/>
    </xf>
    <xf numFmtId="0" fontId="0" fillId="34" borderId="0" xfId="0" applyFill="1" applyAlignment="1">
      <alignment vertical="top" wrapText="1"/>
    </xf>
    <xf numFmtId="0" fontId="0" fillId="35" borderId="0" xfId="0" applyFill="1" applyAlignment="1">
      <alignment vertical="top"/>
    </xf>
    <xf numFmtId="0" fontId="0" fillId="35" borderId="0" xfId="0" applyFill="1" applyAlignment="1">
      <alignment vertical="top" wrapText="1"/>
    </xf>
    <xf numFmtId="0" fontId="0" fillId="35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34" borderId="0" xfId="0" applyFill="1" applyAlignment="1">
      <alignment vertical="top"/>
    </xf>
    <xf numFmtId="0" fontId="0" fillId="35" borderId="0" xfId="0" applyFill="1"/>
    <xf numFmtId="2" fontId="0" fillId="0" borderId="0" xfId="0" applyNumberFormat="1"/>
    <xf numFmtId="2" fontId="0" fillId="33" borderId="0" xfId="0" applyNumberFormat="1" applyFill="1"/>
    <xf numFmtId="0" fontId="19" fillId="0" borderId="0" xfId="42"/>
    <xf numFmtId="2" fontId="0" fillId="0" borderId="0" xfId="0" applyNumberFormat="1" applyFill="1"/>
    <xf numFmtId="0" fontId="0" fillId="0" borderId="0" xfId="0" applyFill="1" applyBorder="1"/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center" wrapText="1" readingOrder="1"/>
    </xf>
    <xf numFmtId="0" fontId="16" fillId="36" borderId="0" xfId="0" applyFont="1" applyFill="1"/>
    <xf numFmtId="0" fontId="0" fillId="36" borderId="0" xfId="0" applyFill="1"/>
    <xf numFmtId="0" fontId="21" fillId="0" borderId="0" xfId="0" applyFont="1" applyFill="1" applyAlignment="1">
      <alignment horizontal="left" vertical="center" readingOrder="1"/>
    </xf>
    <xf numFmtId="0" fontId="16" fillId="36" borderId="0" xfId="0" applyFont="1" applyFill="1" applyAlignment="1">
      <alignment horizontal="center"/>
    </xf>
    <xf numFmtId="0" fontId="23" fillId="37" borderId="18" xfId="0" applyFont="1" applyFill="1" applyBorder="1" applyAlignment="1">
      <alignment wrapText="1"/>
    </xf>
    <xf numFmtId="0" fontId="23" fillId="38" borderId="18" xfId="0" applyFont="1" applyFill="1" applyBorder="1" applyAlignment="1">
      <alignment wrapText="1"/>
    </xf>
    <xf numFmtId="0" fontId="24" fillId="38" borderId="18" xfId="0" applyFont="1" applyFill="1" applyBorder="1" applyAlignment="1">
      <alignment horizontal="left" wrapText="1" readingOrder="1"/>
    </xf>
    <xf numFmtId="0" fontId="25" fillId="38" borderId="18" xfId="0" applyFont="1" applyFill="1" applyBorder="1" applyAlignment="1">
      <alignment horizontal="left" vertical="top" wrapText="1" readingOrder="1"/>
    </xf>
    <xf numFmtId="0" fontId="23" fillId="38" borderId="18" xfId="0" applyFont="1" applyFill="1" applyBorder="1" applyAlignment="1">
      <alignment vertical="top" wrapText="1"/>
    </xf>
    <xf numFmtId="0" fontId="25" fillId="39" borderId="18" xfId="0" applyFont="1" applyFill="1" applyBorder="1" applyAlignment="1">
      <alignment horizontal="left" vertical="top" wrapText="1" readingOrder="1"/>
    </xf>
    <xf numFmtId="0" fontId="24" fillId="39" borderId="18" xfId="0" applyFont="1" applyFill="1" applyBorder="1" applyAlignment="1">
      <alignment horizontal="left" wrapText="1" readingOrder="1"/>
    </xf>
    <xf numFmtId="0" fontId="25" fillId="38" borderId="18" xfId="0" applyFont="1" applyFill="1" applyBorder="1" applyAlignment="1">
      <alignment horizontal="left" vertical="center" wrapText="1" readingOrder="1"/>
    </xf>
    <xf numFmtId="0" fontId="24" fillId="39" borderId="18" xfId="0" applyFont="1" applyFill="1" applyBorder="1" applyAlignment="1">
      <alignment horizontal="left" vertical="center" wrapText="1" readingOrder="1"/>
    </xf>
    <xf numFmtId="0" fontId="25" fillId="38" borderId="0" xfId="0" applyFont="1" applyFill="1" applyBorder="1" applyAlignment="1">
      <alignment horizontal="left" vertical="top" wrapText="1" readingOrder="1"/>
    </xf>
    <xf numFmtId="0" fontId="24" fillId="0" borderId="0" xfId="0" applyFont="1" applyFill="1" applyBorder="1" applyAlignment="1">
      <alignment horizontal="left" vertical="center" wrapText="1" readingOrder="1"/>
    </xf>
    <xf numFmtId="0" fontId="25" fillId="0" borderId="0" xfId="0" applyFont="1" applyFill="1" applyBorder="1" applyAlignment="1">
      <alignment horizontal="left" vertical="top" wrapText="1" readingOrder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wrapText="1"/>
    </xf>
    <xf numFmtId="0" fontId="26" fillId="36" borderId="18" xfId="0" applyFont="1" applyFill="1" applyBorder="1" applyAlignment="1">
      <alignment wrapText="1"/>
    </xf>
    <xf numFmtId="0" fontId="26" fillId="38" borderId="18" xfId="0" applyFont="1" applyFill="1" applyBorder="1" applyAlignment="1">
      <alignment wrapText="1"/>
    </xf>
    <xf numFmtId="0" fontId="28" fillId="38" borderId="18" xfId="0" applyFont="1" applyFill="1" applyBorder="1" applyAlignment="1">
      <alignment horizontal="left" wrapText="1" readingOrder="1"/>
    </xf>
    <xf numFmtId="0" fontId="28" fillId="38" borderId="18" xfId="0" applyFont="1" applyFill="1" applyBorder="1" applyAlignment="1">
      <alignment horizontal="left" vertical="top" wrapText="1" readingOrder="1"/>
    </xf>
    <xf numFmtId="0" fontId="28" fillId="39" borderId="18" xfId="0" applyFont="1" applyFill="1" applyBorder="1" applyAlignment="1">
      <alignment horizontal="left" wrapText="1" readingOrder="1"/>
    </xf>
    <xf numFmtId="0" fontId="26" fillId="39" borderId="18" xfId="0" applyFont="1" applyFill="1" applyBorder="1" applyAlignment="1">
      <alignment wrapText="1"/>
    </xf>
    <xf numFmtId="0" fontId="26" fillId="40" borderId="18" xfId="0" applyFont="1" applyFill="1" applyBorder="1" applyAlignment="1">
      <alignment wrapText="1"/>
    </xf>
    <xf numFmtId="0" fontId="29" fillId="38" borderId="18" xfId="0" applyFont="1" applyFill="1" applyBorder="1" applyAlignment="1">
      <alignment horizontal="left" vertical="top" wrapText="1" readingOrder="1"/>
    </xf>
    <xf numFmtId="17" fontId="0" fillId="0" borderId="0" xfId="0" applyNumberFormat="1"/>
    <xf numFmtId="1" fontId="0" fillId="0" borderId="0" xfId="0" applyNumberFormat="1"/>
    <xf numFmtId="2" fontId="0" fillId="0" borderId="0" xfId="0" quotePrefix="1" applyNumberFormat="1" applyFill="1"/>
    <xf numFmtId="164" fontId="0" fillId="0" borderId="0" xfId="0" applyNumberFormat="1"/>
    <xf numFmtId="0" fontId="0" fillId="0" borderId="0" xfId="0" applyFill="1" applyBorder="1" applyAlignment="1"/>
    <xf numFmtId="0" fontId="0" fillId="0" borderId="22" xfId="0" applyFill="1" applyBorder="1" applyAlignment="1"/>
    <xf numFmtId="0" fontId="30" fillId="0" borderId="23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22" xfId="0" applyNumberFormat="1" applyFill="1" applyBorder="1" applyAlignment="1"/>
    <xf numFmtId="0" fontId="0" fillId="0" borderId="26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32" xfId="0" applyFill="1" applyBorder="1" applyAlignment="1"/>
    <xf numFmtId="0" fontId="30" fillId="0" borderId="26" xfId="0" applyFont="1" applyFill="1" applyBorder="1" applyAlignment="1">
      <alignment horizontal="centerContinuous"/>
    </xf>
    <xf numFmtId="0" fontId="16" fillId="0" borderId="26" xfId="0" applyFont="1" applyFill="1" applyBorder="1" applyAlignment="1">
      <alignment horizontal="centerContinuous"/>
    </xf>
    <xf numFmtId="0" fontId="30" fillId="0" borderId="28" xfId="0" applyFont="1" applyFill="1" applyBorder="1" applyAlignment="1">
      <alignment horizontal="centerContinuous"/>
    </xf>
    <xf numFmtId="0" fontId="16" fillId="0" borderId="27" xfId="0" applyFont="1" applyFill="1" applyBorder="1" applyAlignment="1">
      <alignment horizontal="centerContinuous"/>
    </xf>
    <xf numFmtId="0" fontId="17" fillId="41" borderId="0" xfId="0" applyFont="1" applyFill="1" applyAlignment="1">
      <alignment wrapText="1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6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24" fillId="37" borderId="19" xfId="0" applyFont="1" applyFill="1" applyBorder="1" applyAlignment="1">
      <alignment horizontal="center" wrapText="1" readingOrder="1"/>
    </xf>
    <xf numFmtId="0" fontId="24" fillId="37" borderId="20" xfId="0" applyFont="1" applyFill="1" applyBorder="1" applyAlignment="1">
      <alignment horizontal="center" wrapText="1" readingOrder="1"/>
    </xf>
    <xf numFmtId="0" fontId="24" fillId="37" borderId="21" xfId="0" applyFont="1" applyFill="1" applyBorder="1" applyAlignment="1">
      <alignment horizontal="center" wrapText="1" readingOrder="1"/>
    </xf>
    <xf numFmtId="0" fontId="27" fillId="36" borderId="19" xfId="0" applyFont="1" applyFill="1" applyBorder="1" applyAlignment="1">
      <alignment horizontal="center" wrapText="1" readingOrder="1"/>
    </xf>
    <xf numFmtId="0" fontId="27" fillId="36" borderId="20" xfId="0" applyFont="1" applyFill="1" applyBorder="1" applyAlignment="1">
      <alignment horizontal="center" wrapText="1" readingOrder="1"/>
    </xf>
    <xf numFmtId="0" fontId="27" fillId="36" borderId="21" xfId="0" applyFont="1" applyFill="1" applyBorder="1" applyAlignment="1">
      <alignment horizontal="center" wrapText="1" readingOrder="1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'EIS Histogram'!$A$2:$A$6</c:f>
              <c:strCache>
                <c:ptCount val="5"/>
                <c:pt idx="0">
                  <c:v>150</c:v>
                </c:pt>
                <c:pt idx="1">
                  <c:v>367</c:v>
                </c:pt>
                <c:pt idx="2">
                  <c:v>584</c:v>
                </c:pt>
                <c:pt idx="3">
                  <c:v>801</c:v>
                </c:pt>
                <c:pt idx="4">
                  <c:v>More</c:v>
                </c:pt>
              </c:strCache>
            </c:strRef>
          </c:cat>
          <c:val>
            <c:numRef>
              <c:f>'EIS Histogram'!$B$2:$B$6</c:f>
              <c:numCache>
                <c:formatCode>General</c:formatCode>
                <c:ptCount val="5"/>
                <c:pt idx="0">
                  <c:v>1.0</c:v>
                </c:pt>
                <c:pt idx="1">
                  <c:v>12.0</c:v>
                </c:pt>
                <c:pt idx="2">
                  <c:v>4.0</c:v>
                </c:pt>
                <c:pt idx="3">
                  <c:v>2.0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594376"/>
        <c:axId val="-2141588952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'EIS Histogram'!$A$2:$A$6</c:f>
              <c:strCache>
                <c:ptCount val="5"/>
                <c:pt idx="0">
                  <c:v>150</c:v>
                </c:pt>
                <c:pt idx="1">
                  <c:v>367</c:v>
                </c:pt>
                <c:pt idx="2">
                  <c:v>584</c:v>
                </c:pt>
                <c:pt idx="3">
                  <c:v>801</c:v>
                </c:pt>
                <c:pt idx="4">
                  <c:v>More</c:v>
                </c:pt>
              </c:strCache>
            </c:strRef>
          </c:cat>
          <c:val>
            <c:numRef>
              <c:f>'EIS Histogram'!$C$2:$C$6</c:f>
              <c:numCache>
                <c:formatCode>0.00%</c:formatCode>
                <c:ptCount val="5"/>
                <c:pt idx="0">
                  <c:v>0.0476190476190476</c:v>
                </c:pt>
                <c:pt idx="1">
                  <c:v>0.619047619047619</c:v>
                </c:pt>
                <c:pt idx="2">
                  <c:v>0.809523809523809</c:v>
                </c:pt>
                <c:pt idx="3">
                  <c:v>0.904761904761905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580232"/>
        <c:axId val="-2141583384"/>
      </c:lineChart>
      <c:catAx>
        <c:axId val="-214159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41588952"/>
        <c:crosses val="autoZero"/>
        <c:auto val="1"/>
        <c:lblAlgn val="ctr"/>
        <c:lblOffset val="100"/>
        <c:noMultiLvlLbl val="0"/>
      </c:catAx>
      <c:valAx>
        <c:axId val="-2141588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1594376"/>
        <c:crosses val="autoZero"/>
        <c:crossBetween val="between"/>
      </c:valAx>
      <c:valAx>
        <c:axId val="-214158338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2141580232"/>
        <c:crosses val="max"/>
        <c:crossBetween val="between"/>
      </c:valAx>
      <c:catAx>
        <c:axId val="-214158023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15833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086397953009"/>
          <c:y val="0.0455341506129597"/>
          <c:w val="0.787925533597776"/>
          <c:h val="0.8656861149799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'EA Data (2)'!$X$1</c:f>
              <c:strCache>
                <c:ptCount val="1"/>
                <c:pt idx="0">
                  <c:v>NEPA ScopingInitiatedDate</c:v>
                </c:pt>
              </c:strCache>
            </c:strRef>
          </c:tx>
          <c:invertIfNegative val="0"/>
          <c:cat>
            <c:strRef>
              <c:f>'EA Data (2)'!$F$8:$F$32</c:f>
              <c:strCache>
                <c:ptCount val="25"/>
                <c:pt idx="0">
                  <c:v>Gabbs Valley Area</c:v>
                </c:pt>
                <c:pt idx="1">
                  <c:v>Jersey Valley Area</c:v>
                </c:pt>
                <c:pt idx="2">
                  <c:v>Dixie Valley Area</c:v>
                </c:pt>
                <c:pt idx="3">
                  <c:v>Soda Lake Area</c:v>
                </c:pt>
                <c:pt idx="4">
                  <c:v>New York Canyon Area</c:v>
                </c:pt>
                <c:pt idx="5">
                  <c:v>Raft River Area</c:v>
                </c:pt>
                <c:pt idx="6">
                  <c:v>Gabbs Valley Area</c:v>
                </c:pt>
                <c:pt idx="7">
                  <c:v>Coyote Canyon Area</c:v>
                </c:pt>
                <c:pt idx="8">
                  <c:v>Drum Mountain Area</c:v>
                </c:pt>
                <c:pt idx="9">
                  <c:v>EXPLORATION/WELL FIELD</c:v>
                </c:pt>
                <c:pt idx="10">
                  <c:v>Glass Buttes Area</c:v>
                </c:pt>
                <c:pt idx="11">
                  <c:v>Drum Mountain Area</c:v>
                </c:pt>
                <c:pt idx="12">
                  <c:v>Dixie Meadows Area</c:v>
                </c:pt>
                <c:pt idx="13">
                  <c:v>Grass Valley Area</c:v>
                </c:pt>
                <c:pt idx="14">
                  <c:v>WELL FIELD</c:v>
                </c:pt>
                <c:pt idx="15">
                  <c:v>Neal Hot Springs Area</c:v>
                </c:pt>
                <c:pt idx="16">
                  <c:v>Carson Lake Corral Area</c:v>
                </c:pt>
                <c:pt idx="17">
                  <c:v>Brady Hot Springs Area</c:v>
                </c:pt>
                <c:pt idx="18">
                  <c:v>Patua Area</c:v>
                </c:pt>
                <c:pt idx="19">
                  <c:v>Newberry Caldera Area</c:v>
                </c:pt>
                <c:pt idx="20">
                  <c:v>Dead Horse Wells Area</c:v>
                </c:pt>
                <c:pt idx="21">
                  <c:v>POWER PLANTS</c:v>
                </c:pt>
                <c:pt idx="22">
                  <c:v>Blue Mountain Area</c:v>
                </c:pt>
                <c:pt idx="23">
                  <c:v>Cove Fort Area</c:v>
                </c:pt>
                <c:pt idx="24">
                  <c:v>New York Canyon Area</c:v>
                </c:pt>
              </c:strCache>
            </c:strRef>
          </c:cat>
          <c:val>
            <c:numRef>
              <c:f>'EA Data (2)'!$X$8:$X$32</c:f>
              <c:numCache>
                <c:formatCode>General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-28.0</c:v>
                </c:pt>
                <c:pt idx="5">
                  <c:v>134.0</c:v>
                </c:pt>
                <c:pt idx="6">
                  <c:v>0.0</c:v>
                </c:pt>
                <c:pt idx="7">
                  <c:v>120.0</c:v>
                </c:pt>
                <c:pt idx="8">
                  <c:v>168.0</c:v>
                </c:pt>
                <c:pt idx="10">
                  <c:v>165.0</c:v>
                </c:pt>
                <c:pt idx="11">
                  <c:v>124.0</c:v>
                </c:pt>
                <c:pt idx="12">
                  <c:v>163.0</c:v>
                </c:pt>
                <c:pt idx="13">
                  <c:v>71.0</c:v>
                </c:pt>
                <c:pt idx="15">
                  <c:v>102.0</c:v>
                </c:pt>
                <c:pt idx="16">
                  <c:v>49.0</c:v>
                </c:pt>
                <c:pt idx="17">
                  <c:v>0.0</c:v>
                </c:pt>
                <c:pt idx="18">
                  <c:v>167.0</c:v>
                </c:pt>
                <c:pt idx="19">
                  <c:v>160.0</c:v>
                </c:pt>
                <c:pt idx="20">
                  <c:v>0.0</c:v>
                </c:pt>
                <c:pt idx="22">
                  <c:v>197.0</c:v>
                </c:pt>
                <c:pt idx="23">
                  <c:v>0.0</c:v>
                </c:pt>
                <c:pt idx="24">
                  <c:v>226.0</c:v>
                </c:pt>
              </c:numCache>
            </c:numRef>
          </c:val>
        </c:ser>
        <c:ser>
          <c:idx val="1"/>
          <c:order val="1"/>
          <c:tx>
            <c:strRef>
              <c:f>'EA Data (2)'!$Y$1</c:f>
              <c:strCache>
                <c:ptCount val="1"/>
                <c:pt idx="0">
                  <c:v>NEPA Preliminary EA-EIS</c:v>
                </c:pt>
              </c:strCache>
            </c:strRef>
          </c:tx>
          <c:invertIfNegative val="0"/>
          <c:cat>
            <c:strRef>
              <c:f>'EA Data (2)'!$F$8:$F$32</c:f>
              <c:strCache>
                <c:ptCount val="25"/>
                <c:pt idx="0">
                  <c:v>Gabbs Valley Area</c:v>
                </c:pt>
                <c:pt idx="1">
                  <c:v>Jersey Valley Area</c:v>
                </c:pt>
                <c:pt idx="2">
                  <c:v>Dixie Valley Area</c:v>
                </c:pt>
                <c:pt idx="3">
                  <c:v>Soda Lake Area</c:v>
                </c:pt>
                <c:pt idx="4">
                  <c:v>New York Canyon Area</c:v>
                </c:pt>
                <c:pt idx="5">
                  <c:v>Raft River Area</c:v>
                </c:pt>
                <c:pt idx="6">
                  <c:v>Gabbs Valley Area</c:v>
                </c:pt>
                <c:pt idx="7">
                  <c:v>Coyote Canyon Area</c:v>
                </c:pt>
                <c:pt idx="8">
                  <c:v>Drum Mountain Area</c:v>
                </c:pt>
                <c:pt idx="9">
                  <c:v>EXPLORATION/WELL FIELD</c:v>
                </c:pt>
                <c:pt idx="10">
                  <c:v>Glass Buttes Area</c:v>
                </c:pt>
                <c:pt idx="11">
                  <c:v>Drum Mountain Area</c:v>
                </c:pt>
                <c:pt idx="12">
                  <c:v>Dixie Meadows Area</c:v>
                </c:pt>
                <c:pt idx="13">
                  <c:v>Grass Valley Area</c:v>
                </c:pt>
                <c:pt idx="14">
                  <c:v>WELL FIELD</c:v>
                </c:pt>
                <c:pt idx="15">
                  <c:v>Neal Hot Springs Area</c:v>
                </c:pt>
                <c:pt idx="16">
                  <c:v>Carson Lake Corral Area</c:v>
                </c:pt>
                <c:pt idx="17">
                  <c:v>Brady Hot Springs Area</c:v>
                </c:pt>
                <c:pt idx="18">
                  <c:v>Patua Area</c:v>
                </c:pt>
                <c:pt idx="19">
                  <c:v>Newberry Caldera Area</c:v>
                </c:pt>
                <c:pt idx="20">
                  <c:v>Dead Horse Wells Area</c:v>
                </c:pt>
                <c:pt idx="21">
                  <c:v>POWER PLANTS</c:v>
                </c:pt>
                <c:pt idx="22">
                  <c:v>Blue Mountain Area</c:v>
                </c:pt>
                <c:pt idx="23">
                  <c:v>Cove Fort Area</c:v>
                </c:pt>
                <c:pt idx="24">
                  <c:v>New York Canyon Area</c:v>
                </c:pt>
              </c:strCache>
            </c:strRef>
          </c:cat>
          <c:val>
            <c:numRef>
              <c:f>'EA Data (2)'!$Y$8:$Y$32</c:f>
              <c:numCache>
                <c:formatCode>General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129.0</c:v>
                </c:pt>
                <c:pt idx="5">
                  <c:v>132.0</c:v>
                </c:pt>
                <c:pt idx="6">
                  <c:v>0.0</c:v>
                </c:pt>
                <c:pt idx="7">
                  <c:v>212.0</c:v>
                </c:pt>
                <c:pt idx="8">
                  <c:v>240.0</c:v>
                </c:pt>
                <c:pt idx="10">
                  <c:v>0.0</c:v>
                </c:pt>
                <c:pt idx="11">
                  <c:v>0.0</c:v>
                </c:pt>
                <c:pt idx="12">
                  <c:v>61.0</c:v>
                </c:pt>
                <c:pt idx="13">
                  <c:v>219.0</c:v>
                </c:pt>
                <c:pt idx="15">
                  <c:v>0.0</c:v>
                </c:pt>
                <c:pt idx="16">
                  <c:v>163.0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159.0</c:v>
                </c:pt>
                <c:pt idx="22">
                  <c:v>0.0</c:v>
                </c:pt>
                <c:pt idx="23">
                  <c:v>829.0</c:v>
                </c:pt>
                <c:pt idx="24">
                  <c:v>467.0</c:v>
                </c:pt>
              </c:numCache>
            </c:numRef>
          </c:val>
        </c:ser>
        <c:ser>
          <c:idx val="2"/>
          <c:order val="2"/>
          <c:tx>
            <c:strRef>
              <c:f>'EA Data (2)'!$Z$1</c:f>
              <c:strCache>
                <c:ptCount val="1"/>
                <c:pt idx="0">
                  <c:v>NEPA FinalEA-EISDate</c:v>
                </c:pt>
              </c:strCache>
            </c:strRef>
          </c:tx>
          <c:invertIfNegative val="0"/>
          <c:cat>
            <c:strRef>
              <c:f>'EA Data (2)'!$F$8:$F$32</c:f>
              <c:strCache>
                <c:ptCount val="25"/>
                <c:pt idx="0">
                  <c:v>Gabbs Valley Area</c:v>
                </c:pt>
                <c:pt idx="1">
                  <c:v>Jersey Valley Area</c:v>
                </c:pt>
                <c:pt idx="2">
                  <c:v>Dixie Valley Area</c:v>
                </c:pt>
                <c:pt idx="3">
                  <c:v>Soda Lake Area</c:v>
                </c:pt>
                <c:pt idx="4">
                  <c:v>New York Canyon Area</c:v>
                </c:pt>
                <c:pt idx="5">
                  <c:v>Raft River Area</c:v>
                </c:pt>
                <c:pt idx="6">
                  <c:v>Gabbs Valley Area</c:v>
                </c:pt>
                <c:pt idx="7">
                  <c:v>Coyote Canyon Area</c:v>
                </c:pt>
                <c:pt idx="8">
                  <c:v>Drum Mountain Area</c:v>
                </c:pt>
                <c:pt idx="9">
                  <c:v>EXPLORATION/WELL FIELD</c:v>
                </c:pt>
                <c:pt idx="10">
                  <c:v>Glass Buttes Area</c:v>
                </c:pt>
                <c:pt idx="11">
                  <c:v>Drum Mountain Area</c:v>
                </c:pt>
                <c:pt idx="12">
                  <c:v>Dixie Meadows Area</c:v>
                </c:pt>
                <c:pt idx="13">
                  <c:v>Grass Valley Area</c:v>
                </c:pt>
                <c:pt idx="14">
                  <c:v>WELL FIELD</c:v>
                </c:pt>
                <c:pt idx="15">
                  <c:v>Neal Hot Springs Area</c:v>
                </c:pt>
                <c:pt idx="16">
                  <c:v>Carson Lake Corral Area</c:v>
                </c:pt>
                <c:pt idx="17">
                  <c:v>Brady Hot Springs Area</c:v>
                </c:pt>
                <c:pt idx="18">
                  <c:v>Patua Area</c:v>
                </c:pt>
                <c:pt idx="19">
                  <c:v>Newberry Caldera Area</c:v>
                </c:pt>
                <c:pt idx="20">
                  <c:v>Dead Horse Wells Area</c:v>
                </c:pt>
                <c:pt idx="21">
                  <c:v>POWER PLANTS</c:v>
                </c:pt>
                <c:pt idx="22">
                  <c:v>Blue Mountain Area</c:v>
                </c:pt>
                <c:pt idx="23">
                  <c:v>Cove Fort Area</c:v>
                </c:pt>
                <c:pt idx="24">
                  <c:v>New York Canyon Area</c:v>
                </c:pt>
              </c:strCache>
            </c:strRef>
          </c:cat>
          <c:val>
            <c:numRef>
              <c:f>'EA Data (2)'!$Z$8:$Z$32</c:f>
              <c:numCache>
                <c:formatCode>General</c:formatCode>
                <c:ptCount val="25"/>
                <c:pt idx="0">
                  <c:v>0.0</c:v>
                </c:pt>
                <c:pt idx="1">
                  <c:v>150.0</c:v>
                </c:pt>
                <c:pt idx="2">
                  <c:v>258.0</c:v>
                </c:pt>
                <c:pt idx="3">
                  <c:v>0.0</c:v>
                </c:pt>
                <c:pt idx="4">
                  <c:v>197.0</c:v>
                </c:pt>
                <c:pt idx="5">
                  <c:v>83.0</c:v>
                </c:pt>
                <c:pt idx="6">
                  <c:v>0.0</c:v>
                </c:pt>
                <c:pt idx="7">
                  <c:v>118.0</c:v>
                </c:pt>
                <c:pt idx="8">
                  <c:v>52.0</c:v>
                </c:pt>
                <c:pt idx="10">
                  <c:v>768.0</c:v>
                </c:pt>
                <c:pt idx="11">
                  <c:v>126.0</c:v>
                </c:pt>
                <c:pt idx="12">
                  <c:v>0.0</c:v>
                </c:pt>
                <c:pt idx="13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305.0</c:v>
                </c:pt>
                <c:pt idx="19">
                  <c:v>558.0</c:v>
                </c:pt>
                <c:pt idx="20">
                  <c:v>86.0</c:v>
                </c:pt>
                <c:pt idx="22">
                  <c:v>35.0</c:v>
                </c:pt>
                <c:pt idx="23">
                  <c:v>0.0</c:v>
                </c:pt>
                <c:pt idx="24">
                  <c:v>42.0</c:v>
                </c:pt>
              </c:numCache>
            </c:numRef>
          </c:val>
        </c:ser>
        <c:ser>
          <c:idx val="3"/>
          <c:order val="3"/>
          <c:tx>
            <c:strRef>
              <c:f>'EA Data (2)'!$AA$1</c:f>
              <c:strCache>
                <c:ptCount val="1"/>
                <c:pt idx="0">
                  <c:v>NEPA DecisionDocumentDate</c:v>
                </c:pt>
              </c:strCache>
            </c:strRef>
          </c:tx>
          <c:invertIfNegative val="0"/>
          <c:cat>
            <c:strRef>
              <c:f>'EA Data (2)'!$F$8:$F$32</c:f>
              <c:strCache>
                <c:ptCount val="25"/>
                <c:pt idx="0">
                  <c:v>Gabbs Valley Area</c:v>
                </c:pt>
                <c:pt idx="1">
                  <c:v>Jersey Valley Area</c:v>
                </c:pt>
                <c:pt idx="2">
                  <c:v>Dixie Valley Area</c:v>
                </c:pt>
                <c:pt idx="3">
                  <c:v>Soda Lake Area</c:v>
                </c:pt>
                <c:pt idx="4">
                  <c:v>New York Canyon Area</c:v>
                </c:pt>
                <c:pt idx="5">
                  <c:v>Raft River Area</c:v>
                </c:pt>
                <c:pt idx="6">
                  <c:v>Gabbs Valley Area</c:v>
                </c:pt>
                <c:pt idx="7">
                  <c:v>Coyote Canyon Area</c:v>
                </c:pt>
                <c:pt idx="8">
                  <c:v>Drum Mountain Area</c:v>
                </c:pt>
                <c:pt idx="9">
                  <c:v>EXPLORATION/WELL FIELD</c:v>
                </c:pt>
                <c:pt idx="10">
                  <c:v>Glass Buttes Area</c:v>
                </c:pt>
                <c:pt idx="11">
                  <c:v>Drum Mountain Area</c:v>
                </c:pt>
                <c:pt idx="12">
                  <c:v>Dixie Meadows Area</c:v>
                </c:pt>
                <c:pt idx="13">
                  <c:v>Grass Valley Area</c:v>
                </c:pt>
                <c:pt idx="14">
                  <c:v>WELL FIELD</c:v>
                </c:pt>
                <c:pt idx="15">
                  <c:v>Neal Hot Springs Area</c:v>
                </c:pt>
                <c:pt idx="16">
                  <c:v>Carson Lake Corral Area</c:v>
                </c:pt>
                <c:pt idx="17">
                  <c:v>Brady Hot Springs Area</c:v>
                </c:pt>
                <c:pt idx="18">
                  <c:v>Patua Area</c:v>
                </c:pt>
                <c:pt idx="19">
                  <c:v>Newberry Caldera Area</c:v>
                </c:pt>
                <c:pt idx="20">
                  <c:v>Dead Horse Wells Area</c:v>
                </c:pt>
                <c:pt idx="21">
                  <c:v>POWER PLANTS</c:v>
                </c:pt>
                <c:pt idx="22">
                  <c:v>Blue Mountain Area</c:v>
                </c:pt>
                <c:pt idx="23">
                  <c:v>Cove Fort Area</c:v>
                </c:pt>
                <c:pt idx="24">
                  <c:v>New York Canyon Area</c:v>
                </c:pt>
              </c:strCache>
            </c:strRef>
          </c:cat>
          <c:val>
            <c:numRef>
              <c:f>'EA Data (2)'!$AA$8:$AA$32</c:f>
              <c:numCache>
                <c:formatCode>General</c:formatCode>
                <c:ptCount val="25"/>
                <c:pt idx="0">
                  <c:v>69.0</c:v>
                </c:pt>
                <c:pt idx="1">
                  <c:v>0.0</c:v>
                </c:pt>
                <c:pt idx="2">
                  <c:v>7.0</c:v>
                </c:pt>
                <c:pt idx="3">
                  <c:v>292.0</c:v>
                </c:pt>
                <c:pt idx="4">
                  <c:v>0.0</c:v>
                </c:pt>
                <c:pt idx="5">
                  <c:v>0.0</c:v>
                </c:pt>
                <c:pt idx="6">
                  <c:v>363.0</c:v>
                </c:pt>
                <c:pt idx="7">
                  <c:v>6.0</c:v>
                </c:pt>
                <c:pt idx="8">
                  <c:v>0.0</c:v>
                </c:pt>
                <c:pt idx="10">
                  <c:v>85.0</c:v>
                </c:pt>
                <c:pt idx="11">
                  <c:v>0.0</c:v>
                </c:pt>
                <c:pt idx="12">
                  <c:v>84.0</c:v>
                </c:pt>
                <c:pt idx="13">
                  <c:v>55.0</c:v>
                </c:pt>
                <c:pt idx="15">
                  <c:v>125.0</c:v>
                </c:pt>
                <c:pt idx="16">
                  <c:v>133.0</c:v>
                </c:pt>
                <c:pt idx="17">
                  <c:v>378.0</c:v>
                </c:pt>
                <c:pt idx="18">
                  <c:v>22.0</c:v>
                </c:pt>
                <c:pt idx="19">
                  <c:v>-26.0</c:v>
                </c:pt>
                <c:pt idx="20">
                  <c:v>0.0</c:v>
                </c:pt>
                <c:pt idx="22">
                  <c:v>0.0</c:v>
                </c:pt>
                <c:pt idx="23">
                  <c:v>98.0</c:v>
                </c:pt>
                <c:pt idx="2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282120"/>
        <c:axId val="-2143279256"/>
      </c:barChart>
      <c:catAx>
        <c:axId val="-2143282120"/>
        <c:scaling>
          <c:orientation val="minMax"/>
        </c:scaling>
        <c:delete val="0"/>
        <c:axPos val="l"/>
        <c:majorTickMark val="out"/>
        <c:minorTickMark val="none"/>
        <c:tickLblPos val="nextTo"/>
        <c:crossAx val="-2143279256"/>
        <c:crosses val="autoZero"/>
        <c:auto val="1"/>
        <c:lblAlgn val="ctr"/>
        <c:lblOffset val="100"/>
        <c:noMultiLvlLbl val="0"/>
      </c:catAx>
      <c:valAx>
        <c:axId val="-2143279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43282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'EA histogram'!$A$2:$A$8</c:f>
              <c:strCache>
                <c:ptCount val="7"/>
                <c:pt idx="0">
                  <c:v>7</c:v>
                </c:pt>
                <c:pt idx="1">
                  <c:v>93.33333333</c:v>
                </c:pt>
                <c:pt idx="2">
                  <c:v>179.6666667</c:v>
                </c:pt>
                <c:pt idx="3">
                  <c:v>266</c:v>
                </c:pt>
                <c:pt idx="4">
                  <c:v>352.3333333</c:v>
                </c:pt>
                <c:pt idx="5">
                  <c:v>438.6666667</c:v>
                </c:pt>
                <c:pt idx="6">
                  <c:v>More</c:v>
                </c:pt>
              </c:strCache>
            </c:strRef>
          </c:cat>
          <c:val>
            <c:numRef>
              <c:f>'EA histogram'!$B$2:$B$8</c:f>
              <c:numCache>
                <c:formatCode>General</c:formatCode>
                <c:ptCount val="7"/>
                <c:pt idx="0">
                  <c:v>1.0</c:v>
                </c:pt>
                <c:pt idx="1">
                  <c:v>19.0</c:v>
                </c:pt>
                <c:pt idx="2">
                  <c:v>11.0</c:v>
                </c:pt>
                <c:pt idx="3">
                  <c:v>6.0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457384"/>
        <c:axId val="-2142478808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'EA histogram'!$A$2:$A$8</c:f>
              <c:strCache>
                <c:ptCount val="7"/>
                <c:pt idx="0">
                  <c:v>7</c:v>
                </c:pt>
                <c:pt idx="1">
                  <c:v>93.33333333</c:v>
                </c:pt>
                <c:pt idx="2">
                  <c:v>179.6666667</c:v>
                </c:pt>
                <c:pt idx="3">
                  <c:v>266</c:v>
                </c:pt>
                <c:pt idx="4">
                  <c:v>352.3333333</c:v>
                </c:pt>
                <c:pt idx="5">
                  <c:v>438.6666667</c:v>
                </c:pt>
                <c:pt idx="6">
                  <c:v>More</c:v>
                </c:pt>
              </c:strCache>
            </c:strRef>
          </c:cat>
          <c:val>
            <c:numRef>
              <c:f>'EA histogram'!$C$2:$C$8</c:f>
              <c:numCache>
                <c:formatCode>0.00%</c:formatCode>
                <c:ptCount val="7"/>
                <c:pt idx="0">
                  <c:v>0.025</c:v>
                </c:pt>
                <c:pt idx="1">
                  <c:v>0.5</c:v>
                </c:pt>
                <c:pt idx="2">
                  <c:v>0.775</c:v>
                </c:pt>
                <c:pt idx="3">
                  <c:v>0.925</c:v>
                </c:pt>
                <c:pt idx="4">
                  <c:v>0.975</c:v>
                </c:pt>
                <c:pt idx="5">
                  <c:v>0.975</c:v>
                </c:pt>
                <c:pt idx="6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470120"/>
        <c:axId val="-2142473272"/>
      </c:lineChart>
      <c:catAx>
        <c:axId val="-214245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42478808"/>
        <c:crosses val="autoZero"/>
        <c:auto val="1"/>
        <c:lblAlgn val="ctr"/>
        <c:lblOffset val="100"/>
        <c:noMultiLvlLbl val="0"/>
      </c:catAx>
      <c:valAx>
        <c:axId val="-2142478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2457384"/>
        <c:crosses val="autoZero"/>
        <c:crossBetween val="between"/>
      </c:valAx>
      <c:valAx>
        <c:axId val="-214247327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2142470120"/>
        <c:crosses val="max"/>
        <c:crossBetween val="between"/>
      </c:valAx>
      <c:catAx>
        <c:axId val="-214247012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24732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'DNA Histogram'!$A$2:$A$5</c:f>
              <c:strCache>
                <c:ptCount val="4"/>
                <c:pt idx="0">
                  <c:v>1</c:v>
                </c:pt>
                <c:pt idx="1">
                  <c:v>52</c:v>
                </c:pt>
                <c:pt idx="2">
                  <c:v>103</c:v>
                </c:pt>
                <c:pt idx="3">
                  <c:v>More</c:v>
                </c:pt>
              </c:strCache>
            </c:strRef>
          </c:cat>
          <c:val>
            <c:numRef>
              <c:f>'DNA Histogram'!$B$2:$B$5</c:f>
              <c:numCache>
                <c:formatCode>General</c:formatCode>
                <c:ptCount val="4"/>
                <c:pt idx="0">
                  <c:v>1.0</c:v>
                </c:pt>
                <c:pt idx="1">
                  <c:v>12.0</c:v>
                </c:pt>
                <c:pt idx="2">
                  <c:v>0.0</c:v>
                </c:pt>
                <c:pt idx="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360280"/>
        <c:axId val="-214235485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'DNA Histogram'!$A$2:$A$5</c:f>
              <c:strCache>
                <c:ptCount val="4"/>
                <c:pt idx="0">
                  <c:v>1</c:v>
                </c:pt>
                <c:pt idx="1">
                  <c:v>52</c:v>
                </c:pt>
                <c:pt idx="2">
                  <c:v>103</c:v>
                </c:pt>
                <c:pt idx="3">
                  <c:v>More</c:v>
                </c:pt>
              </c:strCache>
            </c:strRef>
          </c:cat>
          <c:val>
            <c:numRef>
              <c:f>'DNA Histogram'!$C$2:$C$5</c:f>
              <c:numCache>
                <c:formatCode>0.00%</c:formatCode>
                <c:ptCount val="4"/>
                <c:pt idx="0">
                  <c:v>0.0666666666666667</c:v>
                </c:pt>
                <c:pt idx="1">
                  <c:v>0.866666666666667</c:v>
                </c:pt>
                <c:pt idx="2">
                  <c:v>0.866666666666667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534472"/>
        <c:axId val="-2141532008"/>
      </c:lineChart>
      <c:catAx>
        <c:axId val="-214236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42354856"/>
        <c:crosses val="autoZero"/>
        <c:auto val="1"/>
        <c:lblAlgn val="ctr"/>
        <c:lblOffset val="100"/>
        <c:noMultiLvlLbl val="0"/>
      </c:catAx>
      <c:valAx>
        <c:axId val="-214235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2360280"/>
        <c:crosses val="autoZero"/>
        <c:crossBetween val="between"/>
      </c:valAx>
      <c:valAx>
        <c:axId val="-21415320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2141534472"/>
        <c:crosses val="max"/>
        <c:crossBetween val="between"/>
      </c:valAx>
      <c:catAx>
        <c:axId val="-21415344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1532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'CU Histogram'!$A$2:$A$8</c:f>
              <c:strCache>
                <c:ptCount val="7"/>
                <c:pt idx="0">
                  <c:v>1</c:v>
                </c:pt>
                <c:pt idx="1">
                  <c:v>8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36</c:v>
                </c:pt>
                <c:pt idx="6">
                  <c:v>More</c:v>
                </c:pt>
              </c:strCache>
            </c:strRef>
          </c:cat>
          <c:val>
            <c:numRef>
              <c:f>'CU Histogram'!$B$2:$B$8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6.0</c:v>
                </c:pt>
                <c:pt idx="4">
                  <c:v>4.0</c:v>
                </c:pt>
                <c:pt idx="5">
                  <c:v>3.0</c:v>
                </c:pt>
                <c:pt idx="6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398024"/>
        <c:axId val="-214147685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'CU Histogram'!$A$2:$A$8</c:f>
              <c:strCache>
                <c:ptCount val="7"/>
                <c:pt idx="0">
                  <c:v>1</c:v>
                </c:pt>
                <c:pt idx="1">
                  <c:v>8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36</c:v>
                </c:pt>
                <c:pt idx="6">
                  <c:v>More</c:v>
                </c:pt>
              </c:strCache>
            </c:strRef>
          </c:cat>
          <c:val>
            <c:numRef>
              <c:f>'CU Histogram'!$C$2:$C$8</c:f>
              <c:numCache>
                <c:formatCode>0.00%</c:formatCode>
                <c:ptCount val="7"/>
                <c:pt idx="0">
                  <c:v>0.0769230769230769</c:v>
                </c:pt>
                <c:pt idx="1">
                  <c:v>0.192307692307692</c:v>
                </c:pt>
                <c:pt idx="2">
                  <c:v>0.346153846153846</c:v>
                </c:pt>
                <c:pt idx="3">
                  <c:v>0.576923076923077</c:v>
                </c:pt>
                <c:pt idx="4">
                  <c:v>0.730769230769231</c:v>
                </c:pt>
                <c:pt idx="5">
                  <c:v>0.846153846153846</c:v>
                </c:pt>
                <c:pt idx="6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321720"/>
        <c:axId val="-2141471288"/>
      </c:lineChart>
      <c:catAx>
        <c:axId val="-214239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41476856"/>
        <c:crosses val="autoZero"/>
        <c:auto val="1"/>
        <c:lblAlgn val="ctr"/>
        <c:lblOffset val="100"/>
        <c:noMultiLvlLbl val="0"/>
      </c:catAx>
      <c:valAx>
        <c:axId val="-2141476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2398024"/>
        <c:crosses val="autoZero"/>
        <c:crossBetween val="between"/>
      </c:valAx>
      <c:valAx>
        <c:axId val="-21414712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2141321720"/>
        <c:crosses val="max"/>
        <c:crossBetween val="between"/>
      </c:valAx>
      <c:catAx>
        <c:axId val="-214132172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1471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2</xdr:row>
      <xdr:rowOff>138354</xdr:rowOff>
    </xdr:from>
    <xdr:to>
      <xdr:col>13</xdr:col>
      <xdr:colOff>504825</xdr:colOff>
      <xdr:row>15</xdr:row>
      <xdr:rowOff>188816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5" y="519354"/>
          <a:ext cx="4257675" cy="2536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10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417512</xdr:colOff>
      <xdr:row>7</xdr:row>
      <xdr:rowOff>0</xdr:rowOff>
    </xdr:from>
    <xdr:to>
      <xdr:col>39</xdr:col>
      <xdr:colOff>508000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28575</xdr:rowOff>
    </xdr:from>
    <xdr:to>
      <xdr:col>13</xdr:col>
      <xdr:colOff>266700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10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180975</xdr:rowOff>
    </xdr:from>
    <xdr:to>
      <xdr:col>13</xdr:col>
      <xdr:colOff>219075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6" sqref="F6"/>
    </sheetView>
  </sheetViews>
  <sheetFormatPr baseColWidth="10" defaultColWidth="8.83203125" defaultRowHeight="14" x14ac:dyDescent="0"/>
  <cols>
    <col min="1" max="1" width="18" customWidth="1"/>
    <col min="2" max="2" width="13.83203125" customWidth="1"/>
  </cols>
  <sheetData>
    <row r="1" spans="1:2">
      <c r="A1" s="82" t="s">
        <v>830</v>
      </c>
      <c r="B1" s="81"/>
    </row>
    <row r="2" spans="1:2">
      <c r="A2" s="75"/>
      <c r="B2" s="76"/>
    </row>
    <row r="3" spans="1:2">
      <c r="A3" s="75" t="s">
        <v>817</v>
      </c>
      <c r="B3" s="76">
        <v>405.72727272727275</v>
      </c>
    </row>
    <row r="4" spans="1:2">
      <c r="A4" s="75" t="s">
        <v>818</v>
      </c>
      <c r="B4" s="76">
        <v>51.029750333764405</v>
      </c>
    </row>
    <row r="5" spans="1:2">
      <c r="A5" s="75" t="s">
        <v>819</v>
      </c>
      <c r="B5" s="76">
        <v>345</v>
      </c>
    </row>
    <row r="6" spans="1:2">
      <c r="A6" s="75" t="s">
        <v>820</v>
      </c>
      <c r="B6" s="76">
        <v>345</v>
      </c>
    </row>
    <row r="7" spans="1:2">
      <c r="A7" s="75" t="s">
        <v>821</v>
      </c>
      <c r="B7" s="76">
        <v>239.3507451853435</v>
      </c>
    </row>
    <row r="8" spans="1:2">
      <c r="A8" s="75" t="s">
        <v>822</v>
      </c>
      <c r="B8" s="76">
        <v>57288.77922077923</v>
      </c>
    </row>
    <row r="9" spans="1:2">
      <c r="A9" s="75" t="s">
        <v>823</v>
      </c>
      <c r="B9" s="76">
        <v>949</v>
      </c>
    </row>
    <row r="10" spans="1:2">
      <c r="A10" s="75" t="s">
        <v>824</v>
      </c>
      <c r="B10" s="76">
        <v>69</v>
      </c>
    </row>
    <row r="11" spans="1:2">
      <c r="A11" s="75" t="s">
        <v>825</v>
      </c>
      <c r="B11" s="76">
        <v>1018</v>
      </c>
    </row>
    <row r="12" spans="1:2">
      <c r="A12" s="75" t="s">
        <v>826</v>
      </c>
      <c r="B12" s="76">
        <v>8926</v>
      </c>
    </row>
    <row r="13" spans="1:2" ht="15" thickBot="1">
      <c r="A13" s="77" t="s">
        <v>749</v>
      </c>
      <c r="B13" s="78">
        <v>22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H1" workbookViewId="0">
      <selection activeCell="O23" sqref="O23"/>
    </sheetView>
  </sheetViews>
  <sheetFormatPr baseColWidth="10" defaultColWidth="8.83203125" defaultRowHeight="14" x14ac:dyDescent="0"/>
  <cols>
    <col min="1" max="1" width="31.6640625" customWidth="1"/>
    <col min="2" max="2" width="16.6640625" customWidth="1"/>
    <col min="3" max="3" width="12.6640625" customWidth="1"/>
    <col min="7" max="7" width="13.5" customWidth="1"/>
    <col min="9" max="9" width="16.6640625" customWidth="1"/>
    <col min="10" max="10" width="24" customWidth="1"/>
    <col min="11" max="12" width="21.5" customWidth="1"/>
    <col min="13" max="13" width="10.6640625" customWidth="1"/>
    <col min="14" max="14" width="13.83203125" customWidth="1"/>
    <col min="15" max="16" width="13.5" customWidth="1"/>
    <col min="17" max="17" width="30.1640625" customWidth="1"/>
  </cols>
  <sheetData>
    <row r="1" spans="1:18">
      <c r="A1" t="s">
        <v>579</v>
      </c>
      <c r="B1" t="s">
        <v>1</v>
      </c>
      <c r="C1" t="s">
        <v>581</v>
      </c>
      <c r="D1" t="s">
        <v>4</v>
      </c>
      <c r="E1" t="s">
        <v>582</v>
      </c>
      <c r="F1" t="s">
        <v>583</v>
      </c>
      <c r="G1" t="s">
        <v>3</v>
      </c>
      <c r="H1" t="s">
        <v>584</v>
      </c>
      <c r="I1" t="s">
        <v>2</v>
      </c>
      <c r="J1" t="s">
        <v>0</v>
      </c>
      <c r="K1" t="s">
        <v>567</v>
      </c>
      <c r="L1" t="s">
        <v>792</v>
      </c>
      <c r="M1" t="s">
        <v>6</v>
      </c>
      <c r="N1" t="s">
        <v>5</v>
      </c>
      <c r="O1" t="s">
        <v>8</v>
      </c>
      <c r="Q1" t="s">
        <v>342</v>
      </c>
      <c r="R1" t="s">
        <v>793</v>
      </c>
    </row>
    <row r="2" spans="1:18">
      <c r="A2" t="s">
        <v>364</v>
      </c>
      <c r="B2" t="s">
        <v>365</v>
      </c>
      <c r="D2" t="s">
        <v>345</v>
      </c>
      <c r="F2" t="s">
        <v>117</v>
      </c>
      <c r="G2" t="s">
        <v>91</v>
      </c>
      <c r="H2" t="s">
        <v>591</v>
      </c>
      <c r="I2" t="s">
        <v>89</v>
      </c>
      <c r="J2" t="s">
        <v>19</v>
      </c>
      <c r="K2" t="s">
        <v>366</v>
      </c>
      <c r="M2" t="s">
        <v>459</v>
      </c>
      <c r="N2" s="10">
        <v>40834</v>
      </c>
      <c r="O2" s="10">
        <v>40835</v>
      </c>
      <c r="P2" s="66">
        <f t="shared" ref="P2:P16" si="0">(O2-N2)</f>
        <v>1</v>
      </c>
      <c r="Q2" t="s">
        <v>367</v>
      </c>
    </row>
    <row r="3" spans="1:18">
      <c r="A3" t="s">
        <v>378</v>
      </c>
      <c r="B3" t="s">
        <v>379</v>
      </c>
      <c r="D3" t="s">
        <v>345</v>
      </c>
      <c r="F3" t="s">
        <v>123</v>
      </c>
      <c r="G3" t="s">
        <v>52</v>
      </c>
      <c r="H3" t="s">
        <v>591</v>
      </c>
      <c r="I3" t="s">
        <v>89</v>
      </c>
      <c r="J3" t="s">
        <v>19</v>
      </c>
      <c r="K3" t="s">
        <v>366</v>
      </c>
      <c r="L3" t="s">
        <v>802</v>
      </c>
      <c r="M3" t="s">
        <v>459</v>
      </c>
      <c r="N3" s="10">
        <v>41001</v>
      </c>
      <c r="O3" s="10">
        <v>41015</v>
      </c>
      <c r="P3" s="66">
        <f t="shared" si="0"/>
        <v>14</v>
      </c>
      <c r="Q3" t="s">
        <v>380</v>
      </c>
    </row>
    <row r="4" spans="1:18">
      <c r="A4" s="2" t="s">
        <v>398</v>
      </c>
      <c r="B4" s="2" t="s">
        <v>399</v>
      </c>
      <c r="C4" s="2"/>
      <c r="D4" s="2" t="s">
        <v>345</v>
      </c>
      <c r="E4" s="2" t="s">
        <v>401</v>
      </c>
      <c r="F4" s="2"/>
      <c r="G4" s="2" t="s">
        <v>400</v>
      </c>
      <c r="H4" s="2" t="s">
        <v>591</v>
      </c>
      <c r="I4" s="2" t="s">
        <v>13</v>
      </c>
      <c r="J4" s="2" t="s">
        <v>27</v>
      </c>
      <c r="K4" s="2" t="s">
        <v>214</v>
      </c>
      <c r="L4" s="2" t="s">
        <v>808</v>
      </c>
      <c r="M4" s="2" t="s">
        <v>172</v>
      </c>
      <c r="N4" s="21">
        <v>39686</v>
      </c>
      <c r="O4" s="21">
        <v>39700</v>
      </c>
      <c r="P4" s="66">
        <f t="shared" si="0"/>
        <v>14</v>
      </c>
      <c r="Q4" s="2"/>
      <c r="R4" s="2"/>
    </row>
    <row r="5" spans="1:18">
      <c r="A5" s="2" t="s">
        <v>402</v>
      </c>
      <c r="B5" s="2" t="s">
        <v>399</v>
      </c>
      <c r="C5" s="2"/>
      <c r="D5" s="2" t="s">
        <v>345</v>
      </c>
      <c r="E5" s="2" t="s">
        <v>404</v>
      </c>
      <c r="F5" s="2"/>
      <c r="G5" s="2" t="s">
        <v>403</v>
      </c>
      <c r="H5" s="2" t="s">
        <v>591</v>
      </c>
      <c r="I5" s="2" t="s">
        <v>13</v>
      </c>
      <c r="J5" s="2" t="s">
        <v>27</v>
      </c>
      <c r="K5" s="2" t="s">
        <v>214</v>
      </c>
      <c r="L5" s="2" t="s">
        <v>808</v>
      </c>
      <c r="M5" s="2" t="s">
        <v>172</v>
      </c>
      <c r="N5" s="21">
        <v>39686</v>
      </c>
      <c r="O5" s="21">
        <v>39700</v>
      </c>
      <c r="P5" s="66">
        <f t="shared" si="0"/>
        <v>14</v>
      </c>
      <c r="Q5" s="2"/>
      <c r="R5" s="2"/>
    </row>
    <row r="6" spans="1:18">
      <c r="A6" t="s">
        <v>377</v>
      </c>
      <c r="B6" t="s">
        <v>360</v>
      </c>
      <c r="D6" t="s">
        <v>345</v>
      </c>
      <c r="F6" t="s">
        <v>126</v>
      </c>
      <c r="G6" t="s">
        <v>52</v>
      </c>
      <c r="H6" t="s">
        <v>591</v>
      </c>
      <c r="I6" t="s">
        <v>89</v>
      </c>
      <c r="J6" t="s">
        <v>19</v>
      </c>
      <c r="K6" t="s">
        <v>370</v>
      </c>
      <c r="L6" t="s">
        <v>810</v>
      </c>
      <c r="M6" t="s">
        <v>459</v>
      </c>
      <c r="N6" s="10">
        <v>40939</v>
      </c>
      <c r="O6" s="10">
        <v>40955</v>
      </c>
      <c r="P6" s="66">
        <f t="shared" si="0"/>
        <v>16</v>
      </c>
      <c r="Q6" t="s">
        <v>92</v>
      </c>
      <c r="R6" t="s">
        <v>797</v>
      </c>
    </row>
    <row r="7" spans="1:18">
      <c r="A7" t="s">
        <v>381</v>
      </c>
      <c r="B7" t="s">
        <v>382</v>
      </c>
      <c r="D7" t="s">
        <v>345</v>
      </c>
      <c r="F7" t="s">
        <v>179</v>
      </c>
      <c r="G7" t="s">
        <v>383</v>
      </c>
      <c r="H7" t="s">
        <v>109</v>
      </c>
      <c r="I7" t="s">
        <v>89</v>
      </c>
      <c r="J7" t="s">
        <v>19</v>
      </c>
      <c r="K7" t="s">
        <v>366</v>
      </c>
      <c r="L7" t="s">
        <v>809</v>
      </c>
      <c r="M7" t="s">
        <v>459</v>
      </c>
      <c r="N7" s="10">
        <v>41003</v>
      </c>
      <c r="O7" s="10">
        <v>41022</v>
      </c>
      <c r="P7" s="66">
        <f t="shared" si="0"/>
        <v>19</v>
      </c>
      <c r="Q7" t="s">
        <v>178</v>
      </c>
    </row>
    <row r="8" spans="1:18">
      <c r="A8" t="s">
        <v>389</v>
      </c>
      <c r="B8" t="s">
        <v>390</v>
      </c>
      <c r="D8" t="s">
        <v>345</v>
      </c>
      <c r="F8" t="s">
        <v>110</v>
      </c>
      <c r="G8" t="s">
        <v>391</v>
      </c>
      <c r="H8" t="s">
        <v>591</v>
      </c>
      <c r="I8" t="s">
        <v>89</v>
      </c>
      <c r="J8" t="s">
        <v>19</v>
      </c>
      <c r="K8" t="s">
        <v>370</v>
      </c>
      <c r="L8" t="s">
        <v>806</v>
      </c>
      <c r="M8" t="s">
        <v>459</v>
      </c>
      <c r="N8" s="10">
        <v>41261</v>
      </c>
      <c r="O8" s="10">
        <v>41282</v>
      </c>
      <c r="P8" s="66">
        <f t="shared" si="0"/>
        <v>21</v>
      </c>
      <c r="Q8" t="s">
        <v>129</v>
      </c>
    </row>
    <row r="9" spans="1:18">
      <c r="A9" t="s">
        <v>356</v>
      </c>
      <c r="B9" t="s">
        <v>357</v>
      </c>
      <c r="D9" t="s">
        <v>345</v>
      </c>
      <c r="F9" t="s">
        <v>192</v>
      </c>
      <c r="G9" t="s">
        <v>358</v>
      </c>
      <c r="H9" t="s">
        <v>591</v>
      </c>
      <c r="I9" t="s">
        <v>67</v>
      </c>
      <c r="J9" t="s">
        <v>27</v>
      </c>
      <c r="M9" t="s">
        <v>459</v>
      </c>
      <c r="N9" s="10">
        <v>39499</v>
      </c>
      <c r="O9" s="10">
        <v>39525</v>
      </c>
      <c r="P9" s="66">
        <f t="shared" si="0"/>
        <v>26</v>
      </c>
    </row>
    <row r="10" spans="1:18">
      <c r="A10" t="s">
        <v>359</v>
      </c>
      <c r="B10" t="s">
        <v>360</v>
      </c>
      <c r="D10" t="s">
        <v>345</v>
      </c>
      <c r="F10" t="s">
        <v>126</v>
      </c>
      <c r="G10" t="s">
        <v>52</v>
      </c>
      <c r="H10" t="s">
        <v>591</v>
      </c>
      <c r="I10" t="s">
        <v>89</v>
      </c>
      <c r="J10" t="s">
        <v>27</v>
      </c>
      <c r="K10" t="s">
        <v>350</v>
      </c>
      <c r="L10" t="s">
        <v>794</v>
      </c>
      <c r="M10" t="s">
        <v>459</v>
      </c>
      <c r="N10" s="10">
        <v>40683</v>
      </c>
      <c r="O10" s="10">
        <v>40709</v>
      </c>
      <c r="P10" s="66">
        <f t="shared" si="0"/>
        <v>26</v>
      </c>
    </row>
    <row r="11" spans="1:18">
      <c r="A11" t="s">
        <v>373</v>
      </c>
      <c r="B11" t="s">
        <v>374</v>
      </c>
      <c r="D11" t="s">
        <v>345</v>
      </c>
      <c r="F11" t="s">
        <v>179</v>
      </c>
      <c r="G11" t="s">
        <v>52</v>
      </c>
      <c r="H11" t="s">
        <v>591</v>
      </c>
      <c r="I11" t="s">
        <v>89</v>
      </c>
      <c r="J11" t="s">
        <v>19</v>
      </c>
      <c r="K11" t="s">
        <v>366</v>
      </c>
      <c r="L11" s="65" t="s">
        <v>801</v>
      </c>
      <c r="M11" t="s">
        <v>459</v>
      </c>
      <c r="N11" s="10">
        <v>40908</v>
      </c>
      <c r="O11" s="10">
        <v>40935</v>
      </c>
      <c r="P11" s="66">
        <f t="shared" si="0"/>
        <v>27</v>
      </c>
      <c r="Q11" t="s">
        <v>371</v>
      </c>
    </row>
    <row r="12" spans="1:18">
      <c r="A12" t="s">
        <v>387</v>
      </c>
      <c r="B12" t="s">
        <v>386</v>
      </c>
      <c r="D12" t="s">
        <v>345</v>
      </c>
      <c r="F12" t="s">
        <v>123</v>
      </c>
      <c r="G12" t="s">
        <v>52</v>
      </c>
      <c r="H12" t="s">
        <v>591</v>
      </c>
      <c r="I12" t="s">
        <v>89</v>
      </c>
      <c r="J12" t="s">
        <v>19</v>
      </c>
      <c r="K12" t="s">
        <v>366</v>
      </c>
      <c r="L12" t="s">
        <v>805</v>
      </c>
      <c r="M12" t="s">
        <v>459</v>
      </c>
      <c r="N12" s="10">
        <v>41134</v>
      </c>
      <c r="O12" s="10">
        <v>41178</v>
      </c>
      <c r="P12" s="66">
        <f t="shared" si="0"/>
        <v>44</v>
      </c>
      <c r="Q12" t="s">
        <v>380</v>
      </c>
    </row>
    <row r="13" spans="1:18">
      <c r="A13" t="s">
        <v>372</v>
      </c>
      <c r="D13" t="s">
        <v>345</v>
      </c>
      <c r="F13" t="s">
        <v>179</v>
      </c>
      <c r="G13" t="s">
        <v>52</v>
      </c>
      <c r="H13" t="s">
        <v>591</v>
      </c>
      <c r="I13" t="s">
        <v>89</v>
      </c>
      <c r="J13" t="s">
        <v>19</v>
      </c>
      <c r="K13" t="s">
        <v>366</v>
      </c>
      <c r="L13" t="s">
        <v>800</v>
      </c>
      <c r="M13" t="s">
        <v>459</v>
      </c>
      <c r="N13" s="10">
        <v>40883</v>
      </c>
      <c r="O13" s="10">
        <v>40934</v>
      </c>
      <c r="P13" s="66">
        <f t="shared" si="0"/>
        <v>51</v>
      </c>
      <c r="Q13" t="s">
        <v>371</v>
      </c>
    </row>
    <row r="14" spans="1:18">
      <c r="A14" t="s">
        <v>368</v>
      </c>
      <c r="B14" t="s">
        <v>369</v>
      </c>
      <c r="D14" t="s">
        <v>345</v>
      </c>
      <c r="F14" t="s">
        <v>179</v>
      </c>
      <c r="G14" t="s">
        <v>52</v>
      </c>
      <c r="H14" t="s">
        <v>591</v>
      </c>
      <c r="I14" t="s">
        <v>89</v>
      </c>
      <c r="J14" t="s">
        <v>19</v>
      </c>
      <c r="K14" t="s">
        <v>370</v>
      </c>
      <c r="L14" t="s">
        <v>799</v>
      </c>
      <c r="M14" t="s">
        <v>459</v>
      </c>
      <c r="N14" s="10">
        <v>40883</v>
      </c>
      <c r="O14" s="10">
        <v>40934</v>
      </c>
      <c r="P14" s="66">
        <f t="shared" si="0"/>
        <v>51</v>
      </c>
      <c r="Q14" t="s">
        <v>371</v>
      </c>
    </row>
    <row r="15" spans="1:18">
      <c r="A15" s="2" t="s">
        <v>405</v>
      </c>
      <c r="B15" s="2" t="s">
        <v>405</v>
      </c>
      <c r="C15" s="2" t="s">
        <v>665</v>
      </c>
      <c r="D15" s="2" t="s">
        <v>345</v>
      </c>
      <c r="E15" s="2"/>
      <c r="F15" s="2" t="s">
        <v>94</v>
      </c>
      <c r="G15" s="2" t="s">
        <v>406</v>
      </c>
      <c r="H15" s="2" t="s">
        <v>591</v>
      </c>
      <c r="I15" s="2" t="s">
        <v>89</v>
      </c>
      <c r="J15" s="2" t="s">
        <v>27</v>
      </c>
      <c r="K15" s="2" t="s">
        <v>214</v>
      </c>
      <c r="L15" s="2"/>
      <c r="M15" s="2" t="s">
        <v>172</v>
      </c>
      <c r="N15" s="21">
        <v>39630</v>
      </c>
      <c r="O15" s="21">
        <v>39738</v>
      </c>
      <c r="P15" s="66">
        <f t="shared" si="0"/>
        <v>108</v>
      </c>
      <c r="Q15" s="2"/>
      <c r="R15" s="2"/>
    </row>
    <row r="16" spans="1:18">
      <c r="A16" s="2" t="s">
        <v>384</v>
      </c>
      <c r="B16" s="2" t="s">
        <v>362</v>
      </c>
      <c r="C16" s="2"/>
      <c r="D16" s="2" t="s">
        <v>345</v>
      </c>
      <c r="E16" s="2"/>
      <c r="F16" s="2" t="s">
        <v>121</v>
      </c>
      <c r="G16" s="2" t="s">
        <v>52</v>
      </c>
      <c r="H16" s="2" t="s">
        <v>591</v>
      </c>
      <c r="I16" s="2" t="s">
        <v>89</v>
      </c>
      <c r="J16" s="2" t="s">
        <v>19</v>
      </c>
      <c r="K16" s="2" t="s">
        <v>366</v>
      </c>
      <c r="L16" s="2" t="s">
        <v>803</v>
      </c>
      <c r="M16" s="2" t="s">
        <v>459</v>
      </c>
      <c r="N16" s="21">
        <v>41089</v>
      </c>
      <c r="O16" s="21">
        <v>41243</v>
      </c>
      <c r="P16" s="66">
        <f t="shared" si="0"/>
        <v>154</v>
      </c>
      <c r="Q16" s="2"/>
      <c r="R16" s="2"/>
    </row>
    <row r="17" spans="1:18">
      <c r="P17" s="66">
        <f>COUNT(P2:P16)</f>
        <v>15</v>
      </c>
    </row>
    <row r="18" spans="1:18" s="2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66">
        <f>AVERAGE(P2:P17)</f>
        <v>37.5625</v>
      </c>
      <c r="Q18" t="s">
        <v>755</v>
      </c>
      <c r="R18"/>
    </row>
    <row r="19" spans="1:18">
      <c r="P19" s="66">
        <f>MEDIAN(P2:P16)</f>
        <v>26</v>
      </c>
      <c r="Q19" t="s">
        <v>746</v>
      </c>
    </row>
    <row r="20" spans="1:18">
      <c r="L20" t="s">
        <v>455</v>
      </c>
      <c r="P20" s="68">
        <f>STDEV(P2:P16)</f>
        <v>40.841971875347383</v>
      </c>
    </row>
    <row r="21" spans="1:18">
      <c r="A21" t="s">
        <v>343</v>
      </c>
      <c r="B21" t="s">
        <v>344</v>
      </c>
      <c r="D21" t="s">
        <v>345</v>
      </c>
      <c r="F21" t="s">
        <v>227</v>
      </c>
      <c r="G21" t="s">
        <v>228</v>
      </c>
      <c r="H21" t="s">
        <v>591</v>
      </c>
      <c r="I21" t="s">
        <v>226</v>
      </c>
      <c r="J21" t="s">
        <v>27</v>
      </c>
      <c r="M21" t="s">
        <v>145</v>
      </c>
      <c r="N21" s="10"/>
      <c r="O21" s="10"/>
    </row>
    <row r="22" spans="1:18">
      <c r="A22" t="s">
        <v>346</v>
      </c>
      <c r="B22" t="s">
        <v>347</v>
      </c>
      <c r="D22" t="s">
        <v>345</v>
      </c>
      <c r="F22" t="s">
        <v>227</v>
      </c>
      <c r="G22" t="s">
        <v>228</v>
      </c>
      <c r="H22" t="s">
        <v>591</v>
      </c>
      <c r="I22" t="s">
        <v>226</v>
      </c>
      <c r="J22" t="s">
        <v>27</v>
      </c>
      <c r="M22" t="s">
        <v>145</v>
      </c>
      <c r="N22" s="10"/>
      <c r="O22" s="10"/>
    </row>
    <row r="23" spans="1:18">
      <c r="A23" t="s">
        <v>348</v>
      </c>
      <c r="B23" t="s">
        <v>349</v>
      </c>
      <c r="D23" t="s">
        <v>345</v>
      </c>
      <c r="F23" t="s">
        <v>227</v>
      </c>
      <c r="G23" t="s">
        <v>228</v>
      </c>
      <c r="H23" t="s">
        <v>591</v>
      </c>
      <c r="I23" t="s">
        <v>226</v>
      </c>
      <c r="J23" t="s">
        <v>27</v>
      </c>
      <c r="K23" t="s">
        <v>350</v>
      </c>
      <c r="M23" t="s">
        <v>459</v>
      </c>
      <c r="N23" s="10"/>
      <c r="O23" s="10"/>
      <c r="Q23" t="s">
        <v>455</v>
      </c>
    </row>
    <row r="24" spans="1:18">
      <c r="A24" t="s">
        <v>351</v>
      </c>
      <c r="B24" t="s">
        <v>352</v>
      </c>
      <c r="D24" t="s">
        <v>345</v>
      </c>
      <c r="F24" t="s">
        <v>227</v>
      </c>
      <c r="G24" t="s">
        <v>228</v>
      </c>
      <c r="H24" t="s">
        <v>591</v>
      </c>
      <c r="I24" t="s">
        <v>226</v>
      </c>
      <c r="J24" t="s">
        <v>19</v>
      </c>
      <c r="K24" t="s">
        <v>350</v>
      </c>
      <c r="M24" t="s">
        <v>459</v>
      </c>
      <c r="N24" s="10" t="s">
        <v>455</v>
      </c>
      <c r="O24" s="10"/>
      <c r="Q24" t="s">
        <v>455</v>
      </c>
    </row>
    <row r="25" spans="1:18">
      <c r="A25" t="s">
        <v>353</v>
      </c>
      <c r="B25" t="s">
        <v>354</v>
      </c>
      <c r="D25" t="s">
        <v>345</v>
      </c>
      <c r="F25" t="s">
        <v>227</v>
      </c>
      <c r="G25" t="s">
        <v>228</v>
      </c>
      <c r="H25" t="s">
        <v>591</v>
      </c>
      <c r="I25" t="s">
        <v>226</v>
      </c>
      <c r="J25" t="s">
        <v>27</v>
      </c>
      <c r="K25" t="s">
        <v>355</v>
      </c>
      <c r="M25" t="s">
        <v>459</v>
      </c>
      <c r="N25" s="10"/>
      <c r="O25" s="10"/>
    </row>
    <row r="26" spans="1:18" s="2" customFormat="1">
      <c r="A26" t="s">
        <v>361</v>
      </c>
      <c r="B26" t="s">
        <v>362</v>
      </c>
      <c r="C26"/>
      <c r="D26" t="s">
        <v>345</v>
      </c>
      <c r="E26"/>
      <c r="F26"/>
      <c r="G26" t="s">
        <v>363</v>
      </c>
      <c r="H26" t="s">
        <v>109</v>
      </c>
      <c r="I26" t="s">
        <v>89</v>
      </c>
      <c r="J26" t="s">
        <v>11</v>
      </c>
      <c r="K26" t="s">
        <v>204</v>
      </c>
      <c r="L26"/>
      <c r="M26" t="s">
        <v>145</v>
      </c>
      <c r="N26" s="10"/>
      <c r="O26" s="10">
        <v>40744</v>
      </c>
      <c r="P26" s="1"/>
      <c r="Q26"/>
      <c r="R26"/>
    </row>
    <row r="27" spans="1:18" s="2" customFormat="1">
      <c r="A27" t="s">
        <v>375</v>
      </c>
      <c r="B27" t="s">
        <v>360</v>
      </c>
      <c r="C27"/>
      <c r="D27" t="s">
        <v>345</v>
      </c>
      <c r="E27"/>
      <c r="F27" t="s">
        <v>126</v>
      </c>
      <c r="G27" t="s">
        <v>52</v>
      </c>
      <c r="H27" t="s">
        <v>591</v>
      </c>
      <c r="I27" t="s">
        <v>89</v>
      </c>
      <c r="J27" t="s">
        <v>19</v>
      </c>
      <c r="K27" t="s">
        <v>376</v>
      </c>
      <c r="L27" t="s">
        <v>798</v>
      </c>
      <c r="M27" t="s">
        <v>459</v>
      </c>
      <c r="N27" s="10"/>
      <c r="O27" s="10">
        <v>40927</v>
      </c>
      <c r="P27" s="1"/>
      <c r="Q27" t="s">
        <v>92</v>
      </c>
      <c r="R27" t="s">
        <v>798</v>
      </c>
    </row>
    <row r="28" spans="1:18" s="2" customFormat="1">
      <c r="A28" t="s">
        <v>385</v>
      </c>
      <c r="B28" t="s">
        <v>386</v>
      </c>
      <c r="C28"/>
      <c r="D28" t="s">
        <v>345</v>
      </c>
      <c r="E28"/>
      <c r="F28" t="s">
        <v>123</v>
      </c>
      <c r="G28" t="s">
        <v>52</v>
      </c>
      <c r="H28" t="s">
        <v>591</v>
      </c>
      <c r="I28" t="s">
        <v>89</v>
      </c>
      <c r="J28" t="s">
        <v>19</v>
      </c>
      <c r="K28" t="s">
        <v>366</v>
      </c>
      <c r="L28" t="s">
        <v>804</v>
      </c>
      <c r="M28" t="s">
        <v>459</v>
      </c>
      <c r="N28" s="10"/>
      <c r="O28" s="10">
        <v>41152</v>
      </c>
      <c r="P28" s="1"/>
      <c r="Q28" t="s">
        <v>380</v>
      </c>
      <c r="R28"/>
    </row>
    <row r="29" spans="1:18">
      <c r="A29" t="s">
        <v>388</v>
      </c>
      <c r="B29" t="s">
        <v>360</v>
      </c>
      <c r="D29" t="s">
        <v>345</v>
      </c>
      <c r="F29" t="s">
        <v>126</v>
      </c>
      <c r="G29" t="s">
        <v>52</v>
      </c>
      <c r="H29" t="s">
        <v>591</v>
      </c>
      <c r="I29" t="s">
        <v>89</v>
      </c>
      <c r="J29" t="s">
        <v>19</v>
      </c>
      <c r="K29" t="s">
        <v>366</v>
      </c>
      <c r="L29" t="s">
        <v>796</v>
      </c>
      <c r="M29" t="s">
        <v>459</v>
      </c>
      <c r="N29" s="10"/>
      <c r="O29" s="10">
        <v>41207</v>
      </c>
      <c r="P29" s="1"/>
      <c r="Q29" t="s">
        <v>92</v>
      </c>
      <c r="R29" t="s">
        <v>796</v>
      </c>
    </row>
    <row r="30" spans="1:18">
      <c r="A30" t="s">
        <v>392</v>
      </c>
      <c r="B30" t="s">
        <v>393</v>
      </c>
      <c r="D30" t="s">
        <v>345</v>
      </c>
      <c r="E30" t="s">
        <v>394</v>
      </c>
      <c r="F30" t="s">
        <v>121</v>
      </c>
      <c r="G30" t="s">
        <v>52</v>
      </c>
      <c r="H30" t="s">
        <v>591</v>
      </c>
      <c r="I30" t="s">
        <v>89</v>
      </c>
      <c r="J30" t="s">
        <v>27</v>
      </c>
      <c r="K30" t="s">
        <v>214</v>
      </c>
      <c r="L30" t="s">
        <v>807</v>
      </c>
      <c r="M30" t="s">
        <v>172</v>
      </c>
      <c r="N30" s="10"/>
      <c r="O30" s="10">
        <v>41319</v>
      </c>
      <c r="P30" s="1"/>
      <c r="Q30" t="s">
        <v>119</v>
      </c>
    </row>
    <row r="31" spans="1:18">
      <c r="A31" t="s">
        <v>395</v>
      </c>
      <c r="B31" t="s">
        <v>360</v>
      </c>
      <c r="D31" t="s">
        <v>345</v>
      </c>
      <c r="F31" t="s">
        <v>126</v>
      </c>
      <c r="G31" t="s">
        <v>52</v>
      </c>
      <c r="H31" t="s">
        <v>591</v>
      </c>
      <c r="I31" t="s">
        <v>89</v>
      </c>
      <c r="J31" t="s">
        <v>19</v>
      </c>
      <c r="K31" t="s">
        <v>366</v>
      </c>
      <c r="L31" t="s">
        <v>795</v>
      </c>
      <c r="M31" t="s">
        <v>459</v>
      </c>
      <c r="N31" s="10"/>
      <c r="O31" s="10">
        <v>41305</v>
      </c>
      <c r="P31" s="1"/>
      <c r="Q31" t="s">
        <v>92</v>
      </c>
      <c r="R31" t="s">
        <v>795</v>
      </c>
    </row>
    <row r="32" spans="1:18">
      <c r="A32" t="s">
        <v>396</v>
      </c>
      <c r="B32" t="s">
        <v>397</v>
      </c>
      <c r="D32" t="s">
        <v>345</v>
      </c>
      <c r="F32" t="s">
        <v>149</v>
      </c>
      <c r="G32" t="s">
        <v>44</v>
      </c>
      <c r="H32" t="s">
        <v>591</v>
      </c>
      <c r="I32" t="s">
        <v>13</v>
      </c>
      <c r="J32" t="s">
        <v>19</v>
      </c>
      <c r="K32" t="s">
        <v>366</v>
      </c>
      <c r="M32" t="s">
        <v>459</v>
      </c>
      <c r="N32" s="10"/>
      <c r="O32" s="10">
        <v>41059</v>
      </c>
      <c r="P32" s="1"/>
      <c r="Q32" t="s">
        <v>148</v>
      </c>
    </row>
    <row r="33" spans="13:17">
      <c r="M33" t="s">
        <v>455</v>
      </c>
    </row>
    <row r="36" spans="13:17">
      <c r="Q36" t="s">
        <v>455</v>
      </c>
    </row>
  </sheetData>
  <autoFilter ref="A1:R28">
    <sortState ref="A2:R32">
      <sortCondition ref="P1:P28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baseColWidth="10" defaultColWidth="8.83203125" defaultRowHeight="14" x14ac:dyDescent="0"/>
  <sheetData>
    <row r="1" spans="1:3">
      <c r="A1" s="71" t="s">
        <v>811</v>
      </c>
      <c r="B1" s="71" t="s">
        <v>813</v>
      </c>
      <c r="C1" s="71" t="s">
        <v>815</v>
      </c>
    </row>
    <row r="2" spans="1:3">
      <c r="A2" s="69">
        <v>1</v>
      </c>
      <c r="B2" s="69">
        <v>2</v>
      </c>
      <c r="C2" s="72">
        <v>7.6923076923076927E-2</v>
      </c>
    </row>
    <row r="3" spans="1:3">
      <c r="A3" s="69">
        <v>8</v>
      </c>
      <c r="B3" s="69">
        <v>3</v>
      </c>
      <c r="C3" s="72">
        <v>0.19230769230769232</v>
      </c>
    </row>
    <row r="4" spans="1:3">
      <c r="A4" s="69">
        <v>15</v>
      </c>
      <c r="B4" s="69">
        <v>4</v>
      </c>
      <c r="C4" s="72">
        <v>0.34615384615384615</v>
      </c>
    </row>
    <row r="5" spans="1:3">
      <c r="A5" s="69">
        <v>22</v>
      </c>
      <c r="B5" s="69">
        <v>6</v>
      </c>
      <c r="C5" s="72">
        <v>0.57692307692307687</v>
      </c>
    </row>
    <row r="6" spans="1:3">
      <c r="A6" s="69">
        <v>29</v>
      </c>
      <c r="B6" s="69">
        <v>4</v>
      </c>
      <c r="C6" s="72">
        <v>0.73076923076923073</v>
      </c>
    </row>
    <row r="7" spans="1:3">
      <c r="A7" s="69">
        <v>36</v>
      </c>
      <c r="B7" s="69">
        <v>3</v>
      </c>
      <c r="C7" s="72">
        <v>0.84615384615384615</v>
      </c>
    </row>
    <row r="8" spans="1:3" ht="15" thickBot="1">
      <c r="A8" s="70" t="s">
        <v>812</v>
      </c>
      <c r="B8" s="70">
        <v>4</v>
      </c>
      <c r="C8" s="73">
        <v>1</v>
      </c>
    </row>
    <row r="12" spans="1:3">
      <c r="C12" t="s">
        <v>814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K17" sqref="K17"/>
    </sheetView>
  </sheetViews>
  <sheetFormatPr baseColWidth="10" defaultColWidth="8.83203125" defaultRowHeight="14" x14ac:dyDescent="0"/>
  <cols>
    <col min="1" max="1" width="18.5" customWidth="1"/>
    <col min="2" max="2" width="14" customWidth="1"/>
  </cols>
  <sheetData>
    <row r="1" spans="1:2">
      <c r="A1" s="86" t="s">
        <v>827</v>
      </c>
      <c r="B1" s="87"/>
    </row>
    <row r="2" spans="1:2">
      <c r="A2" s="74" t="s">
        <v>817</v>
      </c>
      <c r="B2" s="74">
        <v>21.130434782608695</v>
      </c>
    </row>
    <row r="3" spans="1:2">
      <c r="A3" s="74" t="s">
        <v>818</v>
      </c>
      <c r="B3" s="74">
        <v>2.6904195037265035</v>
      </c>
    </row>
    <row r="4" spans="1:2">
      <c r="A4" s="74" t="s">
        <v>819</v>
      </c>
      <c r="B4" s="74">
        <v>21</v>
      </c>
    </row>
    <row r="5" spans="1:2">
      <c r="A5" s="74" t="s">
        <v>821</v>
      </c>
      <c r="B5" s="74">
        <v>12.902798666906927</v>
      </c>
    </row>
    <row r="6" spans="1:2">
      <c r="A6" s="74" t="s">
        <v>822</v>
      </c>
      <c r="B6" s="74">
        <v>166.48221343873519</v>
      </c>
    </row>
    <row r="7" spans="1:2">
      <c r="A7" s="74" t="s">
        <v>823</v>
      </c>
      <c r="B7" s="74">
        <v>42</v>
      </c>
    </row>
    <row r="8" spans="1:2">
      <c r="A8" s="74" t="s">
        <v>824</v>
      </c>
      <c r="B8" s="74">
        <v>1</v>
      </c>
    </row>
    <row r="9" spans="1:2">
      <c r="A9" s="74" t="s">
        <v>825</v>
      </c>
      <c r="B9" s="74">
        <v>43</v>
      </c>
    </row>
    <row r="10" spans="1:2">
      <c r="A10" s="74" t="s">
        <v>749</v>
      </c>
      <c r="B10" s="74">
        <v>23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D10" workbookViewId="0">
      <selection activeCell="P12" sqref="P12"/>
    </sheetView>
  </sheetViews>
  <sheetFormatPr baseColWidth="10" defaultColWidth="8.83203125" defaultRowHeight="14" x14ac:dyDescent="0"/>
  <cols>
    <col min="1" max="1" width="13.83203125" customWidth="1"/>
    <col min="2" max="2" width="18.5" customWidth="1"/>
    <col min="3" max="3" width="15.6640625" customWidth="1"/>
    <col min="4" max="4" width="14.5" customWidth="1"/>
    <col min="5" max="5" width="15.83203125" customWidth="1"/>
    <col min="6" max="6" width="20.6640625" customWidth="1"/>
    <col min="7" max="7" width="10.5" customWidth="1"/>
    <col min="8" max="8" width="17.83203125" customWidth="1"/>
    <col min="9" max="9" width="12.5" customWidth="1"/>
    <col min="11" max="11" width="18.33203125" customWidth="1"/>
    <col min="13" max="14" width="10.6640625" bestFit="1" customWidth="1"/>
  </cols>
  <sheetData>
    <row r="1" spans="1:17">
      <c r="A1" t="s">
        <v>579</v>
      </c>
      <c r="B1" t="s">
        <v>1</v>
      </c>
      <c r="C1" t="s">
        <v>581</v>
      </c>
      <c r="D1" t="s">
        <v>4</v>
      </c>
      <c r="E1" t="s">
        <v>582</v>
      </c>
      <c r="F1" t="s">
        <v>583</v>
      </c>
      <c r="G1" t="s">
        <v>3</v>
      </c>
      <c r="H1" t="s">
        <v>584</v>
      </c>
      <c r="I1" t="s">
        <v>2</v>
      </c>
      <c r="J1" t="s">
        <v>0</v>
      </c>
      <c r="K1" t="s">
        <v>567</v>
      </c>
      <c r="L1" t="s">
        <v>6</v>
      </c>
      <c r="M1" t="s">
        <v>5</v>
      </c>
      <c r="N1" t="s">
        <v>8</v>
      </c>
      <c r="O1" t="s">
        <v>739</v>
      </c>
      <c r="P1" t="s">
        <v>342</v>
      </c>
    </row>
    <row r="2" spans="1:17">
      <c r="A2" t="s">
        <v>421</v>
      </c>
      <c r="B2" t="s">
        <v>422</v>
      </c>
      <c r="D2" t="s">
        <v>412</v>
      </c>
      <c r="E2" t="s">
        <v>597</v>
      </c>
      <c r="F2" t="s">
        <v>198</v>
      </c>
      <c r="G2" t="s">
        <v>423</v>
      </c>
      <c r="H2" t="s">
        <v>598</v>
      </c>
      <c r="I2" t="s">
        <v>197</v>
      </c>
      <c r="J2" t="s">
        <v>196</v>
      </c>
      <c r="K2" t="s">
        <v>599</v>
      </c>
      <c r="L2" t="s">
        <v>145</v>
      </c>
      <c r="M2" s="10">
        <v>39932</v>
      </c>
      <c r="N2" s="10">
        <v>39933</v>
      </c>
      <c r="O2" s="32">
        <f t="shared" ref="O2:O24" si="0">(N2-M2)</f>
        <v>1</v>
      </c>
    </row>
    <row r="3" spans="1:17">
      <c r="A3" t="s">
        <v>435</v>
      </c>
      <c r="B3" t="s">
        <v>435</v>
      </c>
      <c r="D3" t="s">
        <v>412</v>
      </c>
      <c r="E3" t="s">
        <v>608</v>
      </c>
      <c r="G3" t="s">
        <v>104</v>
      </c>
      <c r="H3" t="s">
        <v>591</v>
      </c>
      <c r="I3" t="s">
        <v>89</v>
      </c>
      <c r="J3" t="s">
        <v>27</v>
      </c>
      <c r="K3" t="s">
        <v>429</v>
      </c>
      <c r="L3" t="s">
        <v>172</v>
      </c>
      <c r="M3" s="10">
        <v>39975</v>
      </c>
      <c r="N3" s="10">
        <v>39976</v>
      </c>
      <c r="O3" s="32">
        <f t="shared" si="0"/>
        <v>1</v>
      </c>
      <c r="P3" t="s">
        <v>609</v>
      </c>
    </row>
    <row r="4" spans="1:17">
      <c r="A4" t="s">
        <v>418</v>
      </c>
      <c r="B4" t="s">
        <v>418</v>
      </c>
      <c r="C4" t="s">
        <v>593</v>
      </c>
      <c r="D4" t="s">
        <v>412</v>
      </c>
      <c r="E4" t="s">
        <v>594</v>
      </c>
      <c r="G4" t="s">
        <v>419</v>
      </c>
      <c r="H4" t="s">
        <v>109</v>
      </c>
      <c r="I4" t="s">
        <v>13</v>
      </c>
      <c r="J4" t="s">
        <v>27</v>
      </c>
      <c r="K4" t="s">
        <v>409</v>
      </c>
      <c r="L4" t="s">
        <v>172</v>
      </c>
      <c r="M4" s="10">
        <v>39863</v>
      </c>
      <c r="N4" s="10">
        <v>39868</v>
      </c>
      <c r="O4" s="32">
        <f t="shared" si="0"/>
        <v>5</v>
      </c>
    </row>
    <row r="5" spans="1:17">
      <c r="A5" t="s">
        <v>420</v>
      </c>
      <c r="B5" t="s">
        <v>420</v>
      </c>
      <c r="C5" t="s">
        <v>595</v>
      </c>
      <c r="D5" t="s">
        <v>412</v>
      </c>
      <c r="E5" t="s">
        <v>596</v>
      </c>
      <c r="G5" t="s">
        <v>419</v>
      </c>
      <c r="H5" t="s">
        <v>109</v>
      </c>
      <c r="I5" t="s">
        <v>13</v>
      </c>
      <c r="J5" t="s">
        <v>27</v>
      </c>
      <c r="K5" t="s">
        <v>413</v>
      </c>
      <c r="L5" t="s">
        <v>172</v>
      </c>
      <c r="M5" s="10">
        <v>39863</v>
      </c>
      <c r="N5" s="10">
        <v>39868</v>
      </c>
      <c r="O5" s="32">
        <f t="shared" si="0"/>
        <v>5</v>
      </c>
    </row>
    <row r="6" spans="1:17">
      <c r="A6" t="s">
        <v>434</v>
      </c>
      <c r="B6" t="s">
        <v>434</v>
      </c>
      <c r="C6" t="s">
        <v>606</v>
      </c>
      <c r="D6" t="s">
        <v>412</v>
      </c>
      <c r="E6" t="s">
        <v>607</v>
      </c>
      <c r="F6" t="s">
        <v>335</v>
      </c>
      <c r="G6" t="s">
        <v>91</v>
      </c>
      <c r="H6" t="s">
        <v>591</v>
      </c>
      <c r="I6" t="s">
        <v>13</v>
      </c>
      <c r="J6" t="s">
        <v>27</v>
      </c>
      <c r="K6" t="s">
        <v>280</v>
      </c>
      <c r="L6" t="s">
        <v>172</v>
      </c>
      <c r="M6" s="10">
        <v>40065</v>
      </c>
      <c r="N6" s="10">
        <v>40072</v>
      </c>
      <c r="O6" s="32">
        <f t="shared" si="0"/>
        <v>7</v>
      </c>
    </row>
    <row r="7" spans="1:17">
      <c r="A7" s="2" t="s">
        <v>437</v>
      </c>
      <c r="B7" s="2" t="s">
        <v>438</v>
      </c>
      <c r="C7" s="2" t="s">
        <v>613</v>
      </c>
      <c r="D7" s="2" t="s">
        <v>412</v>
      </c>
      <c r="E7" s="2" t="s">
        <v>614</v>
      </c>
      <c r="F7" s="2" t="s">
        <v>143</v>
      </c>
      <c r="G7" s="2" t="s">
        <v>439</v>
      </c>
      <c r="H7" s="2" t="s">
        <v>591</v>
      </c>
      <c r="I7" s="2" t="s">
        <v>13</v>
      </c>
      <c r="J7" s="2" t="s">
        <v>27</v>
      </c>
      <c r="K7" s="2" t="s">
        <v>440</v>
      </c>
      <c r="L7" s="2" t="s">
        <v>172</v>
      </c>
      <c r="M7" s="21">
        <v>40270</v>
      </c>
      <c r="N7" s="21">
        <v>40281</v>
      </c>
      <c r="O7" s="33">
        <f t="shared" si="0"/>
        <v>11</v>
      </c>
      <c r="P7" s="2"/>
      <c r="Q7" s="2"/>
    </row>
    <row r="8" spans="1:17">
      <c r="A8" t="s">
        <v>407</v>
      </c>
      <c r="B8" t="s">
        <v>407</v>
      </c>
      <c r="C8" t="s">
        <v>586</v>
      </c>
      <c r="D8" t="s">
        <v>412</v>
      </c>
      <c r="E8" t="s">
        <v>587</v>
      </c>
      <c r="F8" t="s">
        <v>110</v>
      </c>
      <c r="G8" t="s">
        <v>408</v>
      </c>
      <c r="H8" t="s">
        <v>109</v>
      </c>
      <c r="I8" t="s">
        <v>13</v>
      </c>
      <c r="J8" t="s">
        <v>27</v>
      </c>
      <c r="K8" t="s">
        <v>409</v>
      </c>
      <c r="L8" t="s">
        <v>172</v>
      </c>
      <c r="M8" s="10">
        <v>39469</v>
      </c>
      <c r="N8" s="10">
        <v>39482</v>
      </c>
      <c r="O8" s="32">
        <f t="shared" si="0"/>
        <v>13</v>
      </c>
    </row>
    <row r="9" spans="1:17">
      <c r="A9" t="s">
        <v>410</v>
      </c>
      <c r="B9" t="s">
        <v>411</v>
      </c>
      <c r="C9" t="s">
        <v>588</v>
      </c>
      <c r="D9" t="s">
        <v>412</v>
      </c>
      <c r="E9" t="s">
        <v>589</v>
      </c>
      <c r="F9" t="s">
        <v>110</v>
      </c>
      <c r="G9" t="s">
        <v>408</v>
      </c>
      <c r="H9" t="s">
        <v>109</v>
      </c>
      <c r="I9" t="s">
        <v>13</v>
      </c>
      <c r="J9" t="s">
        <v>27</v>
      </c>
      <c r="K9" t="s">
        <v>413</v>
      </c>
      <c r="L9" t="s">
        <v>172</v>
      </c>
      <c r="M9" s="10">
        <v>39469</v>
      </c>
      <c r="N9" s="10">
        <v>39482</v>
      </c>
      <c r="O9" s="32">
        <f t="shared" si="0"/>
        <v>13</v>
      </c>
      <c r="Q9" t="s">
        <v>455</v>
      </c>
    </row>
    <row r="10" spans="1:17">
      <c r="A10" t="s">
        <v>426</v>
      </c>
      <c r="B10" t="s">
        <v>427</v>
      </c>
      <c r="D10" t="s">
        <v>412</v>
      </c>
      <c r="G10" t="s">
        <v>428</v>
      </c>
      <c r="H10" t="s">
        <v>109</v>
      </c>
      <c r="I10" t="s">
        <v>197</v>
      </c>
      <c r="J10" t="s">
        <v>196</v>
      </c>
      <c r="K10" t="s">
        <v>429</v>
      </c>
      <c r="L10" t="s">
        <v>172</v>
      </c>
      <c r="M10" s="10">
        <v>39961</v>
      </c>
      <c r="N10" s="10">
        <v>39976</v>
      </c>
      <c r="O10" s="32">
        <f t="shared" si="0"/>
        <v>15</v>
      </c>
    </row>
    <row r="11" spans="1:17">
      <c r="A11" t="s">
        <v>448</v>
      </c>
      <c r="B11" t="s">
        <v>449</v>
      </c>
      <c r="C11" t="s">
        <v>623</v>
      </c>
      <c r="D11" t="s">
        <v>412</v>
      </c>
      <c r="E11" t="s">
        <v>624</v>
      </c>
      <c r="G11" t="s">
        <v>15</v>
      </c>
      <c r="H11" t="s">
        <v>109</v>
      </c>
      <c r="I11" t="s">
        <v>13</v>
      </c>
      <c r="J11" t="s">
        <v>27</v>
      </c>
      <c r="K11" t="s">
        <v>417</v>
      </c>
      <c r="L11" t="s">
        <v>172</v>
      </c>
      <c r="M11" s="10">
        <v>40497</v>
      </c>
      <c r="N11" s="10">
        <v>40514</v>
      </c>
      <c r="O11" s="32">
        <f t="shared" si="0"/>
        <v>17</v>
      </c>
    </row>
    <row r="12" spans="1:17">
      <c r="A12" t="s">
        <v>445</v>
      </c>
      <c r="B12" t="s">
        <v>445</v>
      </c>
      <c r="C12" t="s">
        <v>619</v>
      </c>
      <c r="D12" t="s">
        <v>412</v>
      </c>
      <c r="E12" t="s">
        <v>620</v>
      </c>
      <c r="F12" t="s">
        <v>442</v>
      </c>
      <c r="G12" t="s">
        <v>56</v>
      </c>
      <c r="H12" t="s">
        <v>591</v>
      </c>
      <c r="I12" t="s">
        <v>13</v>
      </c>
      <c r="J12" t="s">
        <v>27</v>
      </c>
      <c r="K12" t="s">
        <v>446</v>
      </c>
      <c r="L12" t="s">
        <v>172</v>
      </c>
      <c r="M12" s="10">
        <v>40494</v>
      </c>
      <c r="N12" s="10">
        <v>40514</v>
      </c>
      <c r="O12" s="32">
        <f t="shared" si="0"/>
        <v>20</v>
      </c>
    </row>
    <row r="13" spans="1:17">
      <c r="A13" t="s">
        <v>430</v>
      </c>
      <c r="B13" t="s">
        <v>430</v>
      </c>
      <c r="C13" t="s">
        <v>602</v>
      </c>
      <c r="D13" t="s">
        <v>412</v>
      </c>
      <c r="E13" t="s">
        <v>603</v>
      </c>
      <c r="F13" t="s">
        <v>138</v>
      </c>
      <c r="G13" t="s">
        <v>431</v>
      </c>
      <c r="H13" t="s">
        <v>109</v>
      </c>
      <c r="I13" t="s">
        <v>13</v>
      </c>
      <c r="J13" t="s">
        <v>27</v>
      </c>
      <c r="K13" t="s">
        <v>409</v>
      </c>
      <c r="L13" t="s">
        <v>172</v>
      </c>
      <c r="M13" s="10">
        <v>39994</v>
      </c>
      <c r="N13" s="10">
        <v>40015</v>
      </c>
      <c r="O13" s="32">
        <f t="shared" si="0"/>
        <v>21</v>
      </c>
    </row>
    <row r="14" spans="1:17">
      <c r="A14" t="s">
        <v>432</v>
      </c>
      <c r="B14" t="s">
        <v>432</v>
      </c>
      <c r="C14" t="s">
        <v>604</v>
      </c>
      <c r="D14" t="s">
        <v>412</v>
      </c>
      <c r="E14" t="s">
        <v>605</v>
      </c>
      <c r="F14" t="s">
        <v>138</v>
      </c>
      <c r="G14" t="s">
        <v>431</v>
      </c>
      <c r="H14" t="s">
        <v>109</v>
      </c>
      <c r="I14" t="s">
        <v>13</v>
      </c>
      <c r="J14" t="s">
        <v>27</v>
      </c>
      <c r="K14" t="s">
        <v>433</v>
      </c>
      <c r="L14" t="s">
        <v>172</v>
      </c>
      <c r="M14" s="10">
        <v>39994</v>
      </c>
      <c r="N14" s="10">
        <v>40015</v>
      </c>
      <c r="O14" s="32">
        <f t="shared" si="0"/>
        <v>21</v>
      </c>
    </row>
    <row r="15" spans="1:17">
      <c r="A15" s="2" t="s">
        <v>450</v>
      </c>
      <c r="B15" s="2" t="s">
        <v>451</v>
      </c>
      <c r="C15" s="2"/>
      <c r="D15" s="2" t="s">
        <v>412</v>
      </c>
      <c r="E15" s="2" t="s">
        <v>625</v>
      </c>
      <c r="F15" s="2"/>
      <c r="G15" s="2" t="s">
        <v>452</v>
      </c>
      <c r="H15" s="2" t="s">
        <v>109</v>
      </c>
      <c r="I15" s="2" t="s">
        <v>13</v>
      </c>
      <c r="J15" s="2" t="s">
        <v>27</v>
      </c>
      <c r="K15" s="2" t="s">
        <v>409</v>
      </c>
      <c r="L15" s="2" t="s">
        <v>172</v>
      </c>
      <c r="M15" s="21">
        <v>40498</v>
      </c>
      <c r="N15" s="21">
        <v>40525</v>
      </c>
      <c r="O15" s="33">
        <f t="shared" si="0"/>
        <v>27</v>
      </c>
      <c r="P15" s="2"/>
      <c r="Q15" s="2"/>
    </row>
    <row r="16" spans="1:17">
      <c r="A16" t="s">
        <v>424</v>
      </c>
      <c r="B16" t="s">
        <v>424</v>
      </c>
      <c r="C16" t="s">
        <v>600</v>
      </c>
      <c r="D16" t="s">
        <v>412</v>
      </c>
      <c r="E16" t="s">
        <v>601</v>
      </c>
      <c r="F16" t="s">
        <v>138</v>
      </c>
      <c r="G16" t="s">
        <v>425</v>
      </c>
      <c r="H16" t="s">
        <v>109</v>
      </c>
      <c r="I16" t="s">
        <v>13</v>
      </c>
      <c r="J16" t="s">
        <v>27</v>
      </c>
      <c r="K16" t="s">
        <v>409</v>
      </c>
      <c r="L16" t="s">
        <v>172</v>
      </c>
      <c r="M16" s="10">
        <v>39987</v>
      </c>
      <c r="N16" s="10">
        <v>40015</v>
      </c>
      <c r="O16" s="32">
        <f t="shared" si="0"/>
        <v>28</v>
      </c>
    </row>
    <row r="17" spans="1:17">
      <c r="A17" s="2" t="s">
        <v>441</v>
      </c>
      <c r="B17" s="2" t="s">
        <v>441</v>
      </c>
      <c r="C17" s="2" t="s">
        <v>615</v>
      </c>
      <c r="D17" s="2" t="s">
        <v>412</v>
      </c>
      <c r="E17" s="2" t="s">
        <v>616</v>
      </c>
      <c r="F17" s="2" t="s">
        <v>442</v>
      </c>
      <c r="G17" s="2" t="s">
        <v>56</v>
      </c>
      <c r="H17" s="2" t="s">
        <v>591</v>
      </c>
      <c r="I17" s="2" t="s">
        <v>13</v>
      </c>
      <c r="J17" s="2" t="s">
        <v>27</v>
      </c>
      <c r="K17" s="2" t="s">
        <v>443</v>
      </c>
      <c r="L17" s="2" t="s">
        <v>172</v>
      </c>
      <c r="M17" s="21">
        <v>40486</v>
      </c>
      <c r="N17" s="21">
        <v>40514</v>
      </c>
      <c r="O17" s="33">
        <f t="shared" si="0"/>
        <v>28</v>
      </c>
      <c r="P17" s="2"/>
      <c r="Q17" s="2"/>
    </row>
    <row r="18" spans="1:17" s="2" customFormat="1">
      <c r="A18" t="s">
        <v>414</v>
      </c>
      <c r="B18" t="s">
        <v>414</v>
      </c>
      <c r="C18"/>
      <c r="D18" t="s">
        <v>412</v>
      </c>
      <c r="E18" t="s">
        <v>590</v>
      </c>
      <c r="F18" t="s">
        <v>185</v>
      </c>
      <c r="G18" t="s">
        <v>91</v>
      </c>
      <c r="H18" t="s">
        <v>591</v>
      </c>
      <c r="I18" t="s">
        <v>13</v>
      </c>
      <c r="J18" t="s">
        <v>27</v>
      </c>
      <c r="K18" t="s">
        <v>409</v>
      </c>
      <c r="L18" t="s">
        <v>172</v>
      </c>
      <c r="M18" s="10">
        <v>39752</v>
      </c>
      <c r="N18" s="10">
        <v>39783</v>
      </c>
      <c r="O18" s="32">
        <f t="shared" si="0"/>
        <v>31</v>
      </c>
      <c r="P18"/>
      <c r="Q18"/>
    </row>
    <row r="19" spans="1:17" s="2" customFormat="1">
      <c r="A19" t="s">
        <v>415</v>
      </c>
      <c r="B19" t="s">
        <v>415</v>
      </c>
      <c r="C19"/>
      <c r="D19" t="s">
        <v>412</v>
      </c>
      <c r="E19"/>
      <c r="F19" t="s">
        <v>335</v>
      </c>
      <c r="G19" t="s">
        <v>91</v>
      </c>
      <c r="H19" t="s">
        <v>109</v>
      </c>
      <c r="I19" t="s">
        <v>13</v>
      </c>
      <c r="J19" t="s">
        <v>27</v>
      </c>
      <c r="K19" t="s">
        <v>409</v>
      </c>
      <c r="L19" t="s">
        <v>172</v>
      </c>
      <c r="M19" s="10">
        <v>39752</v>
      </c>
      <c r="N19" s="10">
        <v>39783</v>
      </c>
      <c r="O19" s="32">
        <f t="shared" si="0"/>
        <v>31</v>
      </c>
      <c r="P19"/>
      <c r="Q19"/>
    </row>
    <row r="20" spans="1:17">
      <c r="A20" t="s">
        <v>416</v>
      </c>
      <c r="B20" t="s">
        <v>416</v>
      </c>
      <c r="D20" t="s">
        <v>412</v>
      </c>
      <c r="E20" t="s">
        <v>592</v>
      </c>
      <c r="G20" t="s">
        <v>15</v>
      </c>
      <c r="H20" t="s">
        <v>109</v>
      </c>
      <c r="I20" t="s">
        <v>13</v>
      </c>
      <c r="J20" t="s">
        <v>27</v>
      </c>
      <c r="K20" t="s">
        <v>417</v>
      </c>
      <c r="L20" t="s">
        <v>172</v>
      </c>
      <c r="M20" s="10">
        <v>39752</v>
      </c>
      <c r="N20" s="10">
        <v>39785</v>
      </c>
      <c r="O20" s="32">
        <f t="shared" si="0"/>
        <v>33</v>
      </c>
    </row>
    <row r="21" spans="1:17">
      <c r="A21" t="s">
        <v>444</v>
      </c>
      <c r="B21" t="s">
        <v>444</v>
      </c>
      <c r="C21" t="s">
        <v>617</v>
      </c>
      <c r="D21" t="s">
        <v>412</v>
      </c>
      <c r="E21" t="s">
        <v>618</v>
      </c>
      <c r="F21" t="s">
        <v>442</v>
      </c>
      <c r="G21" t="s">
        <v>56</v>
      </c>
      <c r="H21" t="s">
        <v>591</v>
      </c>
      <c r="I21" t="s">
        <v>13</v>
      </c>
      <c r="J21" t="s">
        <v>27</v>
      </c>
      <c r="K21" t="s">
        <v>443</v>
      </c>
      <c r="L21" t="s">
        <v>172</v>
      </c>
      <c r="M21" s="10">
        <v>40477</v>
      </c>
      <c r="N21" s="10">
        <v>40514</v>
      </c>
      <c r="O21" s="32">
        <f t="shared" si="0"/>
        <v>37</v>
      </c>
    </row>
    <row r="22" spans="1:17">
      <c r="A22" t="s">
        <v>447</v>
      </c>
      <c r="B22" t="s">
        <v>447</v>
      </c>
      <c r="C22" t="s">
        <v>621</v>
      </c>
      <c r="D22" t="s">
        <v>412</v>
      </c>
      <c r="E22" t="s">
        <v>622</v>
      </c>
      <c r="G22" t="s">
        <v>56</v>
      </c>
      <c r="H22" t="s">
        <v>591</v>
      </c>
      <c r="I22" t="s">
        <v>13</v>
      </c>
      <c r="J22" t="s">
        <v>27</v>
      </c>
      <c r="K22" t="s">
        <v>443</v>
      </c>
      <c r="L22" t="s">
        <v>172</v>
      </c>
      <c r="M22" s="10">
        <v>40477</v>
      </c>
      <c r="N22" s="10">
        <v>40514</v>
      </c>
      <c r="O22" s="32">
        <f t="shared" si="0"/>
        <v>37</v>
      </c>
    </row>
    <row r="23" spans="1:17">
      <c r="A23" t="s">
        <v>318</v>
      </c>
      <c r="B23" t="s">
        <v>318</v>
      </c>
      <c r="C23" t="s">
        <v>612</v>
      </c>
      <c r="D23" t="s">
        <v>412</v>
      </c>
      <c r="F23" t="s">
        <v>319</v>
      </c>
      <c r="G23" t="s">
        <v>320</v>
      </c>
      <c r="H23" t="s">
        <v>591</v>
      </c>
      <c r="I23" t="s">
        <v>13</v>
      </c>
      <c r="J23" t="s">
        <v>27</v>
      </c>
      <c r="K23" t="s">
        <v>436</v>
      </c>
      <c r="L23" t="s">
        <v>172</v>
      </c>
      <c r="M23" s="10">
        <v>41067</v>
      </c>
      <c r="N23" s="10">
        <v>41108</v>
      </c>
      <c r="O23" s="32">
        <f t="shared" si="0"/>
        <v>41</v>
      </c>
    </row>
    <row r="24" spans="1:17" s="2" customFormat="1">
      <c r="A24" t="s">
        <v>322</v>
      </c>
      <c r="B24" t="s">
        <v>322</v>
      </c>
      <c r="C24" t="s">
        <v>610</v>
      </c>
      <c r="D24" t="s">
        <v>412</v>
      </c>
      <c r="E24" t="s">
        <v>611</v>
      </c>
      <c r="F24" t="s">
        <v>323</v>
      </c>
      <c r="G24" t="s">
        <v>305</v>
      </c>
      <c r="H24" t="s">
        <v>591</v>
      </c>
      <c r="I24" t="s">
        <v>13</v>
      </c>
      <c r="J24" t="s">
        <v>27</v>
      </c>
      <c r="K24" t="s">
        <v>413</v>
      </c>
      <c r="L24" t="s">
        <v>172</v>
      </c>
      <c r="M24" s="10">
        <v>40211</v>
      </c>
      <c r="N24" s="10">
        <v>40254</v>
      </c>
      <c r="O24" s="32">
        <f t="shared" si="0"/>
        <v>43</v>
      </c>
      <c r="P24"/>
      <c r="Q24"/>
    </row>
    <row r="25" spans="1:17" s="2" customFormat="1">
      <c r="A25" s="2" t="s">
        <v>453</v>
      </c>
      <c r="B25" s="2" t="s">
        <v>454</v>
      </c>
      <c r="C25" s="2" t="s">
        <v>626</v>
      </c>
      <c r="D25" s="2" t="s">
        <v>412</v>
      </c>
      <c r="E25" s="2" t="s">
        <v>627</v>
      </c>
      <c r="F25" s="2" t="s">
        <v>14</v>
      </c>
      <c r="G25" s="2" t="s">
        <v>15</v>
      </c>
      <c r="H25" s="2" t="s">
        <v>109</v>
      </c>
      <c r="I25" s="2" t="s">
        <v>13</v>
      </c>
      <c r="J25" s="2" t="s">
        <v>27</v>
      </c>
      <c r="K25" s="2" t="s">
        <v>214</v>
      </c>
      <c r="L25" s="2" t="s">
        <v>172</v>
      </c>
      <c r="M25" s="21">
        <v>40604</v>
      </c>
      <c r="N25" s="21"/>
      <c r="O25" s="33"/>
      <c r="P25" s="2" t="s">
        <v>753</v>
      </c>
    </row>
    <row r="26" spans="1:17" s="2" customFormat="1"/>
    <row r="28" spans="1:17">
      <c r="O28">
        <f>COUNT(O$2:O$24)</f>
        <v>23</v>
      </c>
      <c r="P28" t="s">
        <v>754</v>
      </c>
    </row>
    <row r="29" spans="1:17">
      <c r="O29" s="32">
        <f>AVERAGE(O$2:O$24)</f>
        <v>21.130434782608695</v>
      </c>
      <c r="P29" s="2" t="s">
        <v>755</v>
      </c>
    </row>
    <row r="30" spans="1:17">
      <c r="O30" s="32">
        <f>MEDIAN(O$2:O$24)</f>
        <v>21</v>
      </c>
      <c r="P30" s="2" t="s">
        <v>746</v>
      </c>
    </row>
    <row r="31" spans="1:17">
      <c r="O31" s="32">
        <f>_xlfn.STDEV.P(O$2:O$24)</f>
        <v>12.619186040815121</v>
      </c>
      <c r="P31" s="2" t="s">
        <v>756</v>
      </c>
    </row>
    <row r="33" spans="6:6">
      <c r="F33" t="s">
        <v>455</v>
      </c>
    </row>
  </sheetData>
  <autoFilter ref="A1:Q26">
    <sortState ref="A2:Q26">
      <sortCondition ref="O1:O26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workbookViewId="0">
      <selection activeCell="I19" sqref="I19"/>
    </sheetView>
  </sheetViews>
  <sheetFormatPr baseColWidth="10" defaultColWidth="8.83203125" defaultRowHeight="14" x14ac:dyDescent="0"/>
  <cols>
    <col min="1" max="1" width="12.1640625" customWidth="1"/>
  </cols>
  <sheetData>
    <row r="3" spans="1:14">
      <c r="A3" s="2" t="s">
        <v>458</v>
      </c>
      <c r="B3" s="2"/>
      <c r="F3" t="s">
        <v>455</v>
      </c>
    </row>
    <row r="4" spans="1:14" ht="15" thickBot="1">
      <c r="C4" s="90" t="s">
        <v>172</v>
      </c>
      <c r="D4" s="91"/>
      <c r="E4" s="91"/>
      <c r="F4" s="92"/>
      <c r="G4" s="90" t="s">
        <v>459</v>
      </c>
      <c r="H4" s="91"/>
      <c r="I4" s="92"/>
      <c r="J4" s="90" t="s">
        <v>460</v>
      </c>
      <c r="K4" s="91"/>
      <c r="L4" s="92"/>
      <c r="M4" s="90" t="s">
        <v>461</v>
      </c>
      <c r="N4" s="92"/>
    </row>
    <row r="5" spans="1:14" ht="15" thickTop="1">
      <c r="A5" t="s">
        <v>462</v>
      </c>
      <c r="C5" s="3" t="s">
        <v>412</v>
      </c>
      <c r="D5" s="4" t="s">
        <v>200</v>
      </c>
      <c r="E5" s="4" t="s">
        <v>345</v>
      </c>
      <c r="F5" s="5" t="s">
        <v>16</v>
      </c>
      <c r="G5" s="3" t="s">
        <v>345</v>
      </c>
      <c r="H5" s="4" t="s">
        <v>16</v>
      </c>
      <c r="I5" s="5" t="s">
        <v>463</v>
      </c>
      <c r="J5" s="3" t="s">
        <v>345</v>
      </c>
      <c r="K5" s="4" t="s">
        <v>16</v>
      </c>
      <c r="L5" s="5" t="s">
        <v>463</v>
      </c>
      <c r="M5" s="3" t="s">
        <v>16</v>
      </c>
      <c r="N5" s="5" t="s">
        <v>463</v>
      </c>
    </row>
    <row r="6" spans="1:14">
      <c r="A6" s="93" t="s">
        <v>464</v>
      </c>
      <c r="B6" s="93"/>
      <c r="C6" s="3"/>
      <c r="D6" s="4"/>
      <c r="E6" s="4"/>
      <c r="F6" s="5"/>
      <c r="G6" s="3"/>
      <c r="H6" s="4"/>
      <c r="I6" s="5"/>
      <c r="J6" s="3"/>
      <c r="K6" s="4"/>
      <c r="L6" s="5"/>
      <c r="M6" s="3"/>
      <c r="N6" s="5"/>
    </row>
    <row r="7" spans="1:14">
      <c r="A7" s="88" t="s">
        <v>758</v>
      </c>
      <c r="B7" s="88"/>
      <c r="C7" s="3">
        <v>22</v>
      </c>
      <c r="D7" s="4">
        <v>12</v>
      </c>
      <c r="E7" s="4"/>
      <c r="F7" s="5"/>
      <c r="G7" s="3"/>
      <c r="H7" s="4"/>
      <c r="I7" s="5"/>
      <c r="J7" s="3"/>
      <c r="K7" s="4"/>
      <c r="L7" s="5"/>
      <c r="M7" s="3"/>
      <c r="N7" s="5"/>
    </row>
    <row r="8" spans="1:14">
      <c r="A8" s="88" t="s">
        <v>465</v>
      </c>
      <c r="B8" s="89"/>
      <c r="C8" s="3"/>
      <c r="D8" s="4">
        <v>13</v>
      </c>
      <c r="E8" s="4"/>
      <c r="F8" s="5"/>
      <c r="G8" s="3"/>
      <c r="H8" s="4"/>
      <c r="I8" s="5"/>
      <c r="J8" s="3"/>
      <c r="K8" s="4"/>
      <c r="L8" s="5"/>
      <c r="M8" s="3"/>
      <c r="N8" s="5"/>
    </row>
    <row r="9" spans="1:14">
      <c r="A9" s="88" t="s">
        <v>466</v>
      </c>
      <c r="B9" s="88"/>
      <c r="C9" s="3">
        <v>2</v>
      </c>
      <c r="D9" s="4">
        <v>1</v>
      </c>
      <c r="E9" s="4"/>
      <c r="F9" s="5"/>
      <c r="G9" s="3"/>
      <c r="H9" s="4"/>
      <c r="I9" s="5"/>
      <c r="J9" s="3"/>
      <c r="K9" s="4"/>
      <c r="L9" s="5"/>
      <c r="M9" s="3"/>
      <c r="N9" s="5"/>
    </row>
    <row r="10" spans="1:14">
      <c r="A10" s="88" t="s">
        <v>467</v>
      </c>
      <c r="B10" s="88"/>
      <c r="C10" s="3">
        <v>1</v>
      </c>
      <c r="D10" s="36">
        <v>12</v>
      </c>
      <c r="E10" s="4">
        <v>4</v>
      </c>
      <c r="F10" s="5">
        <v>1</v>
      </c>
      <c r="G10" s="3"/>
      <c r="H10" s="4"/>
      <c r="I10" s="5"/>
      <c r="J10" s="3"/>
      <c r="K10" s="4"/>
      <c r="L10" s="5"/>
      <c r="M10" s="3"/>
      <c r="N10" s="5"/>
    </row>
    <row r="11" spans="1:14">
      <c r="A11" s="6" t="s">
        <v>468</v>
      </c>
      <c r="B11" s="6"/>
      <c r="C11" s="3"/>
      <c r="D11" s="4"/>
      <c r="E11" s="4"/>
      <c r="F11" s="5"/>
      <c r="G11" s="3"/>
      <c r="H11" s="4"/>
      <c r="I11" s="5"/>
      <c r="J11" s="3"/>
      <c r="K11" s="4"/>
      <c r="L11" s="5"/>
      <c r="M11" s="3"/>
      <c r="N11" s="5"/>
    </row>
    <row r="12" spans="1:14">
      <c r="A12" s="88" t="s">
        <v>469</v>
      </c>
      <c r="B12" s="88"/>
      <c r="C12" s="3"/>
      <c r="D12" s="4"/>
      <c r="E12" s="4"/>
      <c r="F12" s="5"/>
      <c r="G12" s="3"/>
      <c r="H12" s="4"/>
      <c r="I12" s="5"/>
      <c r="J12" s="3"/>
      <c r="K12" s="4"/>
      <c r="L12" s="5"/>
      <c r="M12" s="3"/>
      <c r="N12" s="5"/>
    </row>
    <row r="13" spans="1:14">
      <c r="A13" s="88" t="s">
        <v>470</v>
      </c>
      <c r="B13" s="88"/>
      <c r="C13" s="3"/>
      <c r="D13" s="36"/>
      <c r="E13" s="4"/>
      <c r="F13" s="5"/>
      <c r="G13" s="3">
        <v>23</v>
      </c>
      <c r="H13" s="4">
        <v>4</v>
      </c>
      <c r="I13" s="5"/>
      <c r="J13" s="3"/>
      <c r="K13" s="4"/>
      <c r="L13" s="5"/>
      <c r="M13" s="3"/>
      <c r="N13" s="5"/>
    </row>
    <row r="14" spans="1:14">
      <c r="A14" t="s">
        <v>471</v>
      </c>
      <c r="C14" s="3"/>
      <c r="D14" s="4"/>
      <c r="E14" s="4"/>
      <c r="F14" s="5"/>
      <c r="G14" s="3"/>
      <c r="H14" s="4"/>
      <c r="I14" s="5"/>
      <c r="J14" s="3"/>
      <c r="K14" s="4"/>
      <c r="L14" s="5"/>
      <c r="M14" s="3"/>
      <c r="N14" s="5"/>
    </row>
    <row r="15" spans="1:14">
      <c r="A15" t="s">
        <v>472</v>
      </c>
      <c r="C15" s="7"/>
      <c r="D15" s="8"/>
      <c r="E15" s="8" t="s">
        <v>473</v>
      </c>
      <c r="F15" s="9"/>
      <c r="G15" s="7"/>
      <c r="H15" s="8"/>
      <c r="I15" s="9"/>
      <c r="J15" s="7"/>
      <c r="K15" s="8"/>
      <c r="L15" s="9"/>
      <c r="M15" s="7"/>
      <c r="N15" s="9"/>
    </row>
    <row r="30" spans="6:6">
      <c r="F30" t="s">
        <v>455</v>
      </c>
    </row>
  </sheetData>
  <mergeCells count="11">
    <mergeCell ref="A7:B7"/>
    <mergeCell ref="C4:F4"/>
    <mergeCell ref="G4:I4"/>
    <mergeCell ref="J4:L4"/>
    <mergeCell ref="M4:N4"/>
    <mergeCell ref="A6:B6"/>
    <mergeCell ref="A12:B12"/>
    <mergeCell ref="A13:B13"/>
    <mergeCell ref="A8:B8"/>
    <mergeCell ref="A9:B9"/>
    <mergeCell ref="A10:B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15" workbookViewId="0">
      <selection activeCell="E23" sqref="E23"/>
    </sheetView>
  </sheetViews>
  <sheetFormatPr baseColWidth="10" defaultColWidth="8.83203125" defaultRowHeight="14" x14ac:dyDescent="0"/>
  <cols>
    <col min="4" max="4" width="35.1640625" customWidth="1"/>
    <col min="5" max="5" width="21" customWidth="1"/>
    <col min="6" max="6" width="12.6640625" customWidth="1"/>
    <col min="7" max="7" width="10.6640625" customWidth="1"/>
  </cols>
  <sheetData>
    <row r="2" spans="1:11">
      <c r="A2" s="2"/>
      <c r="B2" s="2"/>
      <c r="C2" s="2"/>
      <c r="D2" s="2"/>
      <c r="E2" s="2" t="s">
        <v>474</v>
      </c>
      <c r="F2" s="2" t="s">
        <v>475</v>
      </c>
      <c r="G2" s="2" t="s">
        <v>476</v>
      </c>
      <c r="H2" s="2"/>
      <c r="I2" s="2"/>
      <c r="J2" s="2"/>
    </row>
    <row r="3" spans="1:11">
      <c r="A3" t="s">
        <v>477</v>
      </c>
      <c r="C3" t="s">
        <v>478</v>
      </c>
      <c r="E3" s="10">
        <v>40459</v>
      </c>
      <c r="F3" s="10">
        <v>40520</v>
      </c>
      <c r="G3" s="10">
        <v>40742</v>
      </c>
      <c r="H3" t="s">
        <v>479</v>
      </c>
    </row>
    <row r="7" spans="1:11">
      <c r="A7" s="2" t="s">
        <v>480</v>
      </c>
      <c r="B7" s="2" t="s">
        <v>481</v>
      </c>
      <c r="C7" s="2"/>
      <c r="D7" s="2" t="s">
        <v>482</v>
      </c>
      <c r="E7" s="2"/>
      <c r="F7" s="2" t="s">
        <v>483</v>
      </c>
      <c r="G7" s="2" t="s">
        <v>484</v>
      </c>
      <c r="H7" s="2"/>
      <c r="I7" s="2" t="s">
        <v>485</v>
      </c>
      <c r="J7" s="2"/>
      <c r="K7" s="2" t="s">
        <v>455</v>
      </c>
    </row>
    <row r="8" spans="1:11">
      <c r="B8" t="s">
        <v>486</v>
      </c>
      <c r="D8" t="s">
        <v>487</v>
      </c>
      <c r="F8" s="11" t="s">
        <v>488</v>
      </c>
      <c r="G8" t="s">
        <v>489</v>
      </c>
    </row>
    <row r="9" spans="1:11">
      <c r="D9" t="s">
        <v>490</v>
      </c>
      <c r="F9" s="10">
        <v>37876</v>
      </c>
      <c r="G9" t="s">
        <v>491</v>
      </c>
    </row>
    <row r="10" spans="1:11">
      <c r="D10" t="s">
        <v>490</v>
      </c>
      <c r="F10" s="10">
        <v>37929</v>
      </c>
      <c r="G10" t="s">
        <v>492</v>
      </c>
    </row>
    <row r="11" spans="1:11">
      <c r="D11" t="s">
        <v>493</v>
      </c>
      <c r="F11" s="10">
        <v>37951</v>
      </c>
      <c r="G11" t="s">
        <v>491</v>
      </c>
    </row>
    <row r="12" spans="1:11">
      <c r="D12" t="s">
        <v>493</v>
      </c>
      <c r="F12" s="10">
        <v>37960</v>
      </c>
      <c r="G12" t="s">
        <v>492</v>
      </c>
      <c r="I12" t="s">
        <v>494</v>
      </c>
    </row>
    <row r="13" spans="1:11">
      <c r="D13" t="s">
        <v>495</v>
      </c>
      <c r="F13" s="10">
        <v>38071</v>
      </c>
      <c r="G13" t="s">
        <v>496</v>
      </c>
    </row>
    <row r="14" spans="1:11" ht="56">
      <c r="D14" s="12" t="s">
        <v>497</v>
      </c>
      <c r="F14" s="13">
        <v>38684</v>
      </c>
      <c r="G14" s="14" t="s">
        <v>498</v>
      </c>
    </row>
    <row r="15" spans="1:11">
      <c r="D15" t="s">
        <v>499</v>
      </c>
      <c r="F15" s="10">
        <v>38764</v>
      </c>
      <c r="K15" t="s">
        <v>455</v>
      </c>
    </row>
    <row r="16" spans="1:11">
      <c r="B16" t="s">
        <v>500</v>
      </c>
      <c r="D16" t="s">
        <v>501</v>
      </c>
      <c r="E16" t="s">
        <v>455</v>
      </c>
      <c r="F16" s="10">
        <v>38869</v>
      </c>
      <c r="I16" t="s">
        <v>502</v>
      </c>
    </row>
    <row r="17" spans="2:11">
      <c r="D17" t="s">
        <v>503</v>
      </c>
      <c r="F17" s="10">
        <v>38968</v>
      </c>
      <c r="G17" t="s">
        <v>504</v>
      </c>
    </row>
    <row r="18" spans="2:11">
      <c r="B18" t="s">
        <v>505</v>
      </c>
      <c r="D18" t="s">
        <v>506</v>
      </c>
      <c r="F18" s="10">
        <v>38989</v>
      </c>
      <c r="I18" t="s">
        <v>474</v>
      </c>
    </row>
    <row r="19" spans="2:11">
      <c r="B19" t="s">
        <v>507</v>
      </c>
      <c r="D19" t="s">
        <v>508</v>
      </c>
      <c r="F19" s="10">
        <v>39153</v>
      </c>
      <c r="I19" t="s">
        <v>474</v>
      </c>
    </row>
    <row r="20" spans="2:11">
      <c r="B20" t="s">
        <v>507</v>
      </c>
      <c r="D20" t="s">
        <v>508</v>
      </c>
      <c r="F20" s="10">
        <v>39218</v>
      </c>
      <c r="I20" t="s">
        <v>509</v>
      </c>
    </row>
    <row r="21" spans="2:11" ht="70">
      <c r="D21" s="12" t="s">
        <v>510</v>
      </c>
      <c r="F21" s="13">
        <v>39352</v>
      </c>
      <c r="G21" s="14" t="s">
        <v>511</v>
      </c>
      <c r="K21" t="s">
        <v>512</v>
      </c>
    </row>
    <row r="22" spans="2:11">
      <c r="D22" t="s">
        <v>513</v>
      </c>
      <c r="F22" s="10">
        <v>39387</v>
      </c>
      <c r="K22" t="s">
        <v>514</v>
      </c>
    </row>
    <row r="23" spans="2:11" ht="28">
      <c r="D23" s="15" t="s">
        <v>515</v>
      </c>
      <c r="F23" s="13">
        <v>39434</v>
      </c>
      <c r="G23" s="12"/>
      <c r="H23" s="12"/>
      <c r="I23" s="12" t="s">
        <v>516</v>
      </c>
      <c r="J23" s="12"/>
    </row>
    <row r="24" spans="2:11">
      <c r="D24" t="s">
        <v>517</v>
      </c>
      <c r="F24" s="10">
        <v>40051</v>
      </c>
    </row>
    <row r="25" spans="2:11">
      <c r="D25" t="s">
        <v>518</v>
      </c>
      <c r="F25" s="10">
        <v>40186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J23" sqref="J23"/>
    </sheetView>
  </sheetViews>
  <sheetFormatPr baseColWidth="10" defaultColWidth="8.83203125" defaultRowHeight="14" x14ac:dyDescent="0"/>
  <cols>
    <col min="1" max="1" width="16.5" customWidth="1"/>
    <col min="2" max="2" width="15.83203125" customWidth="1"/>
    <col min="3" max="3" width="15.6640625" customWidth="1"/>
    <col min="4" max="4" width="21.1640625" customWidth="1"/>
  </cols>
  <sheetData>
    <row r="1" spans="1:5" ht="28">
      <c r="A1" s="16" t="s">
        <v>519</v>
      </c>
      <c r="B1" s="17" t="s">
        <v>520</v>
      </c>
      <c r="C1" s="17" t="s">
        <v>457</v>
      </c>
      <c r="D1" s="18" t="s">
        <v>521</v>
      </c>
      <c r="E1" s="17" t="s">
        <v>522</v>
      </c>
    </row>
    <row r="2" spans="1:5">
      <c r="A2" s="19" t="s">
        <v>523</v>
      </c>
      <c r="B2" s="19" t="s">
        <v>111</v>
      </c>
      <c r="C2" s="19" t="s">
        <v>524</v>
      </c>
      <c r="D2" s="20">
        <v>40518</v>
      </c>
      <c r="E2" s="19">
        <v>60</v>
      </c>
    </row>
    <row r="3" spans="1:5">
      <c r="A3" s="19" t="s">
        <v>525</v>
      </c>
      <c r="B3" s="19" t="s">
        <v>526</v>
      </c>
      <c r="C3" s="19" t="s">
        <v>524</v>
      </c>
      <c r="D3" s="20">
        <v>40609</v>
      </c>
      <c r="E3" s="19">
        <v>62</v>
      </c>
    </row>
    <row r="4" spans="1:5">
      <c r="A4" s="19" t="s">
        <v>527</v>
      </c>
      <c r="B4" s="19" t="s">
        <v>528</v>
      </c>
      <c r="C4" s="19" t="s">
        <v>524</v>
      </c>
      <c r="D4" s="20">
        <v>40814</v>
      </c>
      <c r="E4" s="19">
        <v>40</v>
      </c>
    </row>
    <row r="5" spans="1:5">
      <c r="A5" s="19" t="s">
        <v>529</v>
      </c>
      <c r="B5" s="19" t="s">
        <v>111</v>
      </c>
      <c r="C5" s="19" t="s">
        <v>524</v>
      </c>
      <c r="D5" s="20">
        <v>40814</v>
      </c>
      <c r="E5" s="19">
        <v>120</v>
      </c>
    </row>
    <row r="6" spans="1:5">
      <c r="A6" s="2" t="s">
        <v>530</v>
      </c>
      <c r="B6" s="2" t="s">
        <v>528</v>
      </c>
      <c r="C6" s="2" t="s">
        <v>524</v>
      </c>
      <c r="D6" s="21">
        <v>41187</v>
      </c>
      <c r="E6" s="2">
        <v>40</v>
      </c>
    </row>
    <row r="7" spans="1:5">
      <c r="A7" s="2" t="s">
        <v>531</v>
      </c>
      <c r="B7" s="2" t="s">
        <v>526</v>
      </c>
      <c r="C7" s="2" t="s">
        <v>532</v>
      </c>
      <c r="D7" s="21">
        <v>41428</v>
      </c>
      <c r="E7" s="2">
        <v>62</v>
      </c>
    </row>
    <row r="9" spans="1:5">
      <c r="A9" s="17" t="s">
        <v>533</v>
      </c>
      <c r="B9" s="17" t="s">
        <v>520</v>
      </c>
      <c r="C9" s="17" t="s">
        <v>457</v>
      </c>
      <c r="D9" s="17" t="s">
        <v>534</v>
      </c>
      <c r="E9" s="17" t="s">
        <v>535</v>
      </c>
    </row>
    <row r="10" spans="1:5">
      <c r="A10" t="s">
        <v>536</v>
      </c>
      <c r="B10" t="s">
        <v>526</v>
      </c>
      <c r="C10" t="s">
        <v>537</v>
      </c>
      <c r="D10" s="10">
        <v>31413</v>
      </c>
      <c r="E10">
        <v>16.600000000000001</v>
      </c>
    </row>
    <row r="11" spans="1:5">
      <c r="A11" t="s">
        <v>538</v>
      </c>
      <c r="B11" t="s">
        <v>528</v>
      </c>
      <c r="C11" t="s">
        <v>532</v>
      </c>
      <c r="D11" s="10">
        <v>31413</v>
      </c>
      <c r="E11">
        <v>23</v>
      </c>
    </row>
    <row r="12" spans="1:5">
      <c r="A12" t="s">
        <v>539</v>
      </c>
      <c r="B12" t="s">
        <v>540</v>
      </c>
      <c r="C12" t="s">
        <v>532</v>
      </c>
      <c r="D12" s="10">
        <v>32143</v>
      </c>
      <c r="E12">
        <v>12.7</v>
      </c>
    </row>
    <row r="13" spans="1:5">
      <c r="A13" t="s">
        <v>541</v>
      </c>
      <c r="B13" t="s">
        <v>542</v>
      </c>
      <c r="C13" t="s">
        <v>524</v>
      </c>
      <c r="D13" s="10">
        <v>32143</v>
      </c>
      <c r="E13">
        <v>23</v>
      </c>
    </row>
    <row r="14" spans="1:5">
      <c r="A14" t="s">
        <v>543</v>
      </c>
      <c r="B14" t="s">
        <v>528</v>
      </c>
      <c r="C14" t="s">
        <v>524</v>
      </c>
      <c r="D14" s="10">
        <v>32143</v>
      </c>
      <c r="E14">
        <v>13.2</v>
      </c>
    </row>
    <row r="15" spans="1:5">
      <c r="A15" t="s">
        <v>544</v>
      </c>
      <c r="B15" t="s">
        <v>526</v>
      </c>
      <c r="C15" t="s">
        <v>524</v>
      </c>
      <c r="D15" s="10">
        <v>32295</v>
      </c>
      <c r="E15">
        <v>67</v>
      </c>
    </row>
    <row r="16" spans="1:5">
      <c r="A16" t="s">
        <v>545</v>
      </c>
      <c r="B16" t="s">
        <v>423</v>
      </c>
      <c r="C16" t="s">
        <v>524</v>
      </c>
      <c r="D16" s="10">
        <v>33451</v>
      </c>
      <c r="E16">
        <v>47.3</v>
      </c>
    </row>
    <row r="17" spans="1:5">
      <c r="A17" t="s">
        <v>546</v>
      </c>
      <c r="B17" t="s">
        <v>528</v>
      </c>
      <c r="C17" t="s">
        <v>532</v>
      </c>
      <c r="D17" s="10">
        <v>33756</v>
      </c>
      <c r="E17">
        <v>26</v>
      </c>
    </row>
    <row r="18" spans="1:5">
      <c r="A18" t="s">
        <v>547</v>
      </c>
      <c r="B18" t="s">
        <v>528</v>
      </c>
      <c r="C18" t="s">
        <v>524</v>
      </c>
      <c r="D18" s="10">
        <v>39173</v>
      </c>
      <c r="E18">
        <v>15</v>
      </c>
    </row>
    <row r="19" spans="1:5">
      <c r="A19" s="19" t="s">
        <v>529</v>
      </c>
      <c r="B19" s="19" t="s">
        <v>423</v>
      </c>
      <c r="C19" s="19" t="s">
        <v>524</v>
      </c>
      <c r="D19" s="20">
        <v>39904</v>
      </c>
      <c r="E19" s="19">
        <v>18.059999999999999</v>
      </c>
    </row>
    <row r="20" spans="1:5">
      <c r="A20" s="2" t="s">
        <v>504</v>
      </c>
      <c r="B20" s="2" t="s">
        <v>548</v>
      </c>
      <c r="C20" s="2" t="s">
        <v>532</v>
      </c>
      <c r="D20" s="21">
        <v>40087</v>
      </c>
      <c r="E20" s="2">
        <v>49.5</v>
      </c>
    </row>
    <row r="21" spans="1:5">
      <c r="A21" s="2" t="s">
        <v>549</v>
      </c>
      <c r="B21" s="2" t="s">
        <v>528</v>
      </c>
      <c r="C21" s="2" t="s">
        <v>537</v>
      </c>
      <c r="D21" s="21">
        <v>40513</v>
      </c>
      <c r="E21" s="2">
        <v>22.5</v>
      </c>
    </row>
    <row r="22" spans="1:5">
      <c r="A22" s="2" t="s">
        <v>550</v>
      </c>
      <c r="B22" s="2" t="s">
        <v>528</v>
      </c>
      <c r="C22" s="2" t="s">
        <v>537</v>
      </c>
      <c r="D22" s="21">
        <v>41061</v>
      </c>
      <c r="E22" s="2">
        <v>48</v>
      </c>
    </row>
    <row r="25" spans="1:5">
      <c r="A25" s="17" t="s">
        <v>519</v>
      </c>
      <c r="B25" s="17" t="s">
        <v>520</v>
      </c>
      <c r="C25" s="17" t="s">
        <v>457</v>
      </c>
      <c r="D25" s="17" t="s">
        <v>551</v>
      </c>
    </row>
    <row r="26" spans="1:5">
      <c r="A26" t="s">
        <v>552</v>
      </c>
      <c r="B26" t="s">
        <v>528</v>
      </c>
      <c r="C26" t="s">
        <v>524</v>
      </c>
      <c r="D26" s="10">
        <v>40336</v>
      </c>
    </row>
    <row r="27" spans="1:5">
      <c r="A27" t="s">
        <v>553</v>
      </c>
      <c r="B27" t="s">
        <v>528</v>
      </c>
      <c r="C27" t="s">
        <v>524</v>
      </c>
      <c r="D27" s="10">
        <v>40484</v>
      </c>
    </row>
    <row r="28" spans="1:5">
      <c r="A28" t="s">
        <v>554</v>
      </c>
      <c r="B28" t="s">
        <v>528</v>
      </c>
      <c r="C28" t="s">
        <v>532</v>
      </c>
      <c r="D28" s="10">
        <v>40660</v>
      </c>
    </row>
    <row r="29" spans="1:5">
      <c r="A29" t="s">
        <v>555</v>
      </c>
      <c r="B29" t="s">
        <v>76</v>
      </c>
      <c r="C29" t="s">
        <v>537</v>
      </c>
      <c r="D29" s="10">
        <v>40683</v>
      </c>
    </row>
    <row r="30" spans="1:5">
      <c r="A30" t="s">
        <v>556</v>
      </c>
      <c r="B30" t="s">
        <v>91</v>
      </c>
      <c r="C30" t="s">
        <v>524</v>
      </c>
      <c r="D30" s="10">
        <v>40834</v>
      </c>
    </row>
    <row r="31" spans="1:5">
      <c r="A31" t="s">
        <v>557</v>
      </c>
      <c r="B31" t="s">
        <v>528</v>
      </c>
      <c r="C31" t="s">
        <v>524</v>
      </c>
      <c r="D31" s="10">
        <v>40925</v>
      </c>
    </row>
    <row r="32" spans="1:5">
      <c r="A32" t="s">
        <v>539</v>
      </c>
      <c r="B32" t="s">
        <v>540</v>
      </c>
      <c r="C32" t="s">
        <v>532</v>
      </c>
      <c r="D32" s="10">
        <v>40996</v>
      </c>
    </row>
    <row r="33" spans="1:4">
      <c r="A33" t="s">
        <v>558</v>
      </c>
      <c r="B33" t="s">
        <v>111</v>
      </c>
      <c r="C33" t="s">
        <v>524</v>
      </c>
      <c r="D33" s="10">
        <v>41051</v>
      </c>
    </row>
    <row r="34" spans="1:4" ht="42">
      <c r="A34" s="12" t="s">
        <v>559</v>
      </c>
      <c r="B34" s="12" t="s">
        <v>560</v>
      </c>
      <c r="C34" s="12" t="s">
        <v>537</v>
      </c>
      <c r="D34" s="22" t="s">
        <v>561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D1" workbookViewId="0">
      <selection activeCell="P2" sqref="P2"/>
    </sheetView>
  </sheetViews>
  <sheetFormatPr baseColWidth="10" defaultColWidth="8.83203125" defaultRowHeight="14" x14ac:dyDescent="0"/>
  <cols>
    <col min="2" max="2" width="12.1640625" customWidth="1"/>
    <col min="3" max="3" width="15.1640625" customWidth="1"/>
    <col min="4" max="4" width="12.6640625" customWidth="1"/>
    <col min="5" max="5" width="13.5" customWidth="1"/>
    <col min="6" max="6" width="16.33203125" customWidth="1"/>
    <col min="7" max="7" width="15.5" customWidth="1"/>
    <col min="8" max="8" width="17.5" customWidth="1"/>
    <col min="9" max="9" width="16.5" customWidth="1"/>
    <col min="10" max="10" width="13.6640625" customWidth="1"/>
    <col min="11" max="11" width="12.33203125" customWidth="1"/>
    <col min="13" max="13" width="14.1640625" customWidth="1"/>
    <col min="14" max="14" width="15.5" customWidth="1"/>
    <col min="15" max="15" width="13.6640625" customWidth="1"/>
  </cols>
  <sheetData>
    <row r="2" spans="1:17" ht="42">
      <c r="A2" s="23" t="s">
        <v>562</v>
      </c>
      <c r="B2" s="24" t="s">
        <v>456</v>
      </c>
      <c r="C2" s="25" t="s">
        <v>563</v>
      </c>
      <c r="D2" s="26" t="s">
        <v>564</v>
      </c>
      <c r="E2" s="25" t="s">
        <v>565</v>
      </c>
      <c r="F2" s="25" t="s">
        <v>566</v>
      </c>
      <c r="G2" s="25" t="s">
        <v>567</v>
      </c>
      <c r="H2" s="25" t="s">
        <v>568</v>
      </c>
      <c r="I2" s="25" t="s">
        <v>569</v>
      </c>
      <c r="J2" s="25" t="s">
        <v>570</v>
      </c>
      <c r="K2" s="25" t="s">
        <v>571</v>
      </c>
      <c r="L2" s="25" t="s">
        <v>3</v>
      </c>
      <c r="M2" s="25" t="s">
        <v>572</v>
      </c>
    </row>
    <row r="3" spans="1:17">
      <c r="A3" s="15"/>
      <c r="J3" s="10"/>
      <c r="K3" s="10"/>
      <c r="L3" s="10"/>
    </row>
    <row r="4" spans="1:17">
      <c r="A4" s="15"/>
      <c r="H4" t="s">
        <v>455</v>
      </c>
    </row>
    <row r="5" spans="1:17">
      <c r="A5" s="15"/>
      <c r="D5" s="14"/>
      <c r="E5" s="14"/>
      <c r="F5" s="14"/>
    </row>
    <row r="6" spans="1:17" ht="42">
      <c r="A6" s="23" t="s">
        <v>345</v>
      </c>
      <c r="B6" s="24" t="s">
        <v>456</v>
      </c>
      <c r="C6" s="25" t="s">
        <v>563</v>
      </c>
      <c r="D6" s="26" t="s">
        <v>564</v>
      </c>
      <c r="E6" s="25" t="s">
        <v>565</v>
      </c>
      <c r="F6" s="25" t="s">
        <v>573</v>
      </c>
      <c r="G6" s="25" t="s">
        <v>566</v>
      </c>
      <c r="H6" s="25" t="s">
        <v>567</v>
      </c>
      <c r="I6" s="25" t="s">
        <v>568</v>
      </c>
      <c r="J6" s="25" t="s">
        <v>574</v>
      </c>
      <c r="K6" s="25" t="s">
        <v>570</v>
      </c>
      <c r="L6" s="25" t="s">
        <v>571</v>
      </c>
      <c r="M6" s="25" t="s">
        <v>3</v>
      </c>
      <c r="N6" s="25" t="s">
        <v>572</v>
      </c>
    </row>
    <row r="7" spans="1:17">
      <c r="A7" s="27"/>
      <c r="B7" s="28"/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27"/>
      <c r="O7" s="19"/>
      <c r="P7" s="19"/>
      <c r="Q7" s="19"/>
    </row>
    <row r="8" spans="1:17">
      <c r="A8" s="15"/>
      <c r="J8" s="14"/>
      <c r="K8" s="14"/>
    </row>
    <row r="9" spans="1:17">
      <c r="A9" s="15"/>
    </row>
    <row r="10" spans="1:17" ht="42">
      <c r="A10" s="30" t="s">
        <v>200</v>
      </c>
      <c r="B10" s="25" t="s">
        <v>456</v>
      </c>
      <c r="C10" s="25" t="s">
        <v>563</v>
      </c>
      <c r="D10" s="25" t="s">
        <v>564</v>
      </c>
      <c r="E10" s="25" t="s">
        <v>565</v>
      </c>
      <c r="F10" s="25" t="s">
        <v>573</v>
      </c>
      <c r="G10" s="25" t="s">
        <v>566</v>
      </c>
      <c r="H10" s="25" t="s">
        <v>567</v>
      </c>
      <c r="I10" s="25" t="s">
        <v>568</v>
      </c>
      <c r="J10" s="25" t="s">
        <v>574</v>
      </c>
      <c r="K10" s="25" t="s">
        <v>570</v>
      </c>
      <c r="L10" s="25" t="s">
        <v>571</v>
      </c>
      <c r="M10" s="25" t="s">
        <v>3</v>
      </c>
      <c r="N10" s="25" t="s">
        <v>575</v>
      </c>
      <c r="O10" s="25" t="s">
        <v>572</v>
      </c>
      <c r="P10" s="31"/>
      <c r="Q10" s="15"/>
    </row>
    <row r="11" spans="1:17">
      <c r="A11" s="28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9"/>
      <c r="Q11" s="27"/>
    </row>
    <row r="12" spans="1:17">
      <c r="A12" s="2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9"/>
      <c r="Q12" s="27"/>
    </row>
    <row r="13" spans="1:17">
      <c r="G13" s="6"/>
      <c r="Q13" t="s">
        <v>455</v>
      </c>
    </row>
    <row r="14" spans="1:17" ht="42">
      <c r="A14" s="30" t="s">
        <v>16</v>
      </c>
      <c r="B14" s="25" t="s">
        <v>456</v>
      </c>
      <c r="C14" s="25" t="s">
        <v>563</v>
      </c>
      <c r="D14" s="25" t="s">
        <v>564</v>
      </c>
      <c r="E14" s="25" t="s">
        <v>565</v>
      </c>
      <c r="F14" s="25" t="s">
        <v>573</v>
      </c>
      <c r="G14" s="25" t="s">
        <v>566</v>
      </c>
      <c r="H14" s="25" t="s">
        <v>567</v>
      </c>
      <c r="I14" s="25" t="s">
        <v>568</v>
      </c>
      <c r="J14" s="25" t="s">
        <v>574</v>
      </c>
      <c r="K14" s="25" t="s">
        <v>570</v>
      </c>
      <c r="L14" s="25" t="s">
        <v>576</v>
      </c>
      <c r="M14" s="25" t="s">
        <v>577</v>
      </c>
      <c r="N14" s="25" t="s">
        <v>578</v>
      </c>
      <c r="O14" s="25" t="s">
        <v>571</v>
      </c>
      <c r="P14" s="25" t="s">
        <v>3</v>
      </c>
      <c r="Q14" s="25" t="s">
        <v>572</v>
      </c>
    </row>
    <row r="15" spans="1:17">
      <c r="G15" t="s">
        <v>473</v>
      </c>
    </row>
    <row r="16" spans="1:17">
      <c r="F16" t="s">
        <v>455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workbookViewId="0">
      <selection activeCell="S10" sqref="S10"/>
    </sheetView>
  </sheetViews>
  <sheetFormatPr baseColWidth="10" defaultColWidth="8.83203125" defaultRowHeight="14" x14ac:dyDescent="0"/>
  <cols>
    <col min="14" max="14" width="11.1640625" customWidth="1"/>
    <col min="15" max="15" width="11.5" customWidth="1"/>
    <col min="16" max="16" width="10.6640625" customWidth="1"/>
    <col min="18" max="18" width="10.5" customWidth="1"/>
  </cols>
  <sheetData>
    <row r="1" spans="1:20">
      <c r="A1" t="s">
        <v>579</v>
      </c>
      <c r="B1" t="s">
        <v>580</v>
      </c>
      <c r="C1" t="s">
        <v>1</v>
      </c>
      <c r="D1" t="s">
        <v>581</v>
      </c>
      <c r="E1" t="s">
        <v>4</v>
      </c>
      <c r="F1" t="s">
        <v>582</v>
      </c>
      <c r="G1" t="s">
        <v>583</v>
      </c>
      <c r="H1" t="s">
        <v>3</v>
      </c>
      <c r="I1" t="s">
        <v>584</v>
      </c>
      <c r="J1" t="s">
        <v>2</v>
      </c>
      <c r="K1" t="s">
        <v>0</v>
      </c>
      <c r="L1" t="s">
        <v>567</v>
      </c>
      <c r="M1" t="s">
        <v>6</v>
      </c>
      <c r="N1" t="s">
        <v>5</v>
      </c>
      <c r="O1" t="s">
        <v>585</v>
      </c>
      <c r="P1" t="s">
        <v>7</v>
      </c>
      <c r="Q1" t="s">
        <v>9</v>
      </c>
      <c r="R1" t="s">
        <v>8</v>
      </c>
      <c r="S1" t="s">
        <v>342</v>
      </c>
      <c r="T1" t="s">
        <v>739</v>
      </c>
    </row>
    <row r="2" spans="1:20">
      <c r="A2" t="s">
        <v>721</v>
      </c>
      <c r="B2" t="s">
        <v>721</v>
      </c>
      <c r="E2" t="s">
        <v>463</v>
      </c>
      <c r="G2" t="s">
        <v>722</v>
      </c>
      <c r="H2" t="s">
        <v>723</v>
      </c>
      <c r="I2" t="s">
        <v>724</v>
      </c>
      <c r="K2" t="s">
        <v>35</v>
      </c>
      <c r="M2" t="s">
        <v>48</v>
      </c>
      <c r="O2" s="1">
        <v>35222</v>
      </c>
      <c r="P2" s="1">
        <v>35612</v>
      </c>
      <c r="Q2" s="1">
        <v>36070</v>
      </c>
      <c r="R2" s="1">
        <v>36677</v>
      </c>
      <c r="T2">
        <f>(Q2-O2)</f>
        <v>848</v>
      </c>
    </row>
    <row r="3" spans="1:20">
      <c r="A3" t="s">
        <v>725</v>
      </c>
      <c r="B3" t="s">
        <v>725</v>
      </c>
      <c r="E3" t="s">
        <v>463</v>
      </c>
      <c r="G3" t="s">
        <v>58</v>
      </c>
      <c r="H3" t="s">
        <v>726</v>
      </c>
      <c r="I3" t="s">
        <v>727</v>
      </c>
      <c r="K3" t="s">
        <v>728</v>
      </c>
      <c r="M3" t="s">
        <v>172</v>
      </c>
      <c r="O3" s="1">
        <v>35538</v>
      </c>
      <c r="P3" s="1">
        <v>35928</v>
      </c>
      <c r="Q3" s="1">
        <v>36220</v>
      </c>
      <c r="T3">
        <f t="shared" ref="T3:T6" si="0">(Q3-O3)</f>
        <v>682</v>
      </c>
    </row>
    <row r="4" spans="1:20">
      <c r="A4" t="s">
        <v>729</v>
      </c>
      <c r="B4" t="s">
        <v>729</v>
      </c>
      <c r="E4" t="s">
        <v>463</v>
      </c>
      <c r="G4" t="s">
        <v>730</v>
      </c>
      <c r="I4" t="s">
        <v>591</v>
      </c>
      <c r="J4" t="s">
        <v>31</v>
      </c>
      <c r="K4" t="s">
        <v>731</v>
      </c>
    </row>
    <row r="5" spans="1:20">
      <c r="A5" t="s">
        <v>732</v>
      </c>
      <c r="B5" t="s">
        <v>732</v>
      </c>
      <c r="C5" t="s">
        <v>733</v>
      </c>
      <c r="E5" t="s">
        <v>463</v>
      </c>
      <c r="G5" t="s">
        <v>21</v>
      </c>
      <c r="H5" t="s">
        <v>734</v>
      </c>
      <c r="I5" t="s">
        <v>633</v>
      </c>
      <c r="J5" t="s">
        <v>28</v>
      </c>
      <c r="K5" t="s">
        <v>735</v>
      </c>
      <c r="M5" t="s">
        <v>127</v>
      </c>
      <c r="N5" s="1">
        <v>40226</v>
      </c>
      <c r="O5" s="1">
        <v>41229</v>
      </c>
      <c r="P5" s="1">
        <v>41229</v>
      </c>
      <c r="Q5" s="1">
        <v>41460</v>
      </c>
      <c r="R5" s="1">
        <v>41498</v>
      </c>
      <c r="T5">
        <f t="shared" si="0"/>
        <v>231</v>
      </c>
    </row>
    <row r="6" spans="1:20">
      <c r="A6" t="s">
        <v>736</v>
      </c>
      <c r="B6" t="s">
        <v>736</v>
      </c>
      <c r="E6" t="s">
        <v>463</v>
      </c>
      <c r="G6" t="s">
        <v>179</v>
      </c>
      <c r="H6" t="s">
        <v>737</v>
      </c>
      <c r="I6" t="s">
        <v>591</v>
      </c>
      <c r="J6" t="s">
        <v>89</v>
      </c>
      <c r="K6" t="s">
        <v>11</v>
      </c>
      <c r="L6" t="s">
        <v>470</v>
      </c>
      <c r="M6" t="s">
        <v>147</v>
      </c>
      <c r="O6" s="1">
        <v>40067</v>
      </c>
      <c r="P6" s="1">
        <v>40571</v>
      </c>
      <c r="Q6" s="1">
        <v>40746</v>
      </c>
      <c r="R6" s="1">
        <v>40816</v>
      </c>
      <c r="T6">
        <f t="shared" si="0"/>
        <v>679</v>
      </c>
    </row>
    <row r="10" spans="1:20">
      <c r="S10" t="s">
        <v>473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topLeftCell="A33" workbookViewId="0">
      <selection activeCell="A25" sqref="A25"/>
    </sheetView>
  </sheetViews>
  <sheetFormatPr baseColWidth="10" defaultColWidth="8.83203125" defaultRowHeight="14" x14ac:dyDescent="0"/>
  <cols>
    <col min="1" max="1" width="15.6640625" customWidth="1"/>
    <col min="2" max="2" width="2.6640625" hidden="1" customWidth="1"/>
    <col min="3" max="53" width="2.6640625" customWidth="1"/>
  </cols>
  <sheetData>
    <row r="1" spans="1:53">
      <c r="A1" t="s">
        <v>781</v>
      </c>
    </row>
    <row r="2" spans="1:53">
      <c r="A2" s="40"/>
      <c r="B2" s="42">
        <v>2007</v>
      </c>
      <c r="C2" s="94">
        <v>2009</v>
      </c>
      <c r="D2" s="94"/>
      <c r="E2" s="94"/>
      <c r="F2" s="94"/>
      <c r="G2" s="94"/>
      <c r="H2" s="94"/>
      <c r="I2" s="94"/>
      <c r="J2" s="94"/>
      <c r="K2" s="94">
        <v>2010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>
        <v>2011</v>
      </c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5">
        <v>2012</v>
      </c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>
        <v>2013</v>
      </c>
      <c r="AV2" s="95"/>
      <c r="AW2" s="95"/>
      <c r="AX2" s="95"/>
      <c r="AY2" s="95"/>
      <c r="AZ2" s="95"/>
      <c r="BA2" s="95"/>
    </row>
    <row r="3" spans="1:53">
      <c r="B3" t="s">
        <v>766</v>
      </c>
      <c r="C3" s="16" t="s">
        <v>761</v>
      </c>
      <c r="D3" s="16" t="s">
        <v>762</v>
      </c>
      <c r="E3" s="16" t="s">
        <v>762</v>
      </c>
      <c r="F3" s="16" t="s">
        <v>763</v>
      </c>
      <c r="G3" s="16" t="s">
        <v>764</v>
      </c>
      <c r="H3" s="16" t="s">
        <v>765</v>
      </c>
      <c r="I3" s="16" t="s">
        <v>766</v>
      </c>
      <c r="J3" s="16" t="s">
        <v>767</v>
      </c>
      <c r="K3" s="16" t="s">
        <v>762</v>
      </c>
      <c r="L3" s="16" t="s">
        <v>768</v>
      </c>
      <c r="M3" s="16" t="s">
        <v>761</v>
      </c>
      <c r="N3" s="16" t="s">
        <v>763</v>
      </c>
      <c r="O3" s="16" t="s">
        <v>761</v>
      </c>
      <c r="P3" s="16" t="s">
        <v>762</v>
      </c>
      <c r="Q3" s="16" t="s">
        <v>762</v>
      </c>
      <c r="R3" s="16" t="s">
        <v>763</v>
      </c>
      <c r="S3" s="16" t="s">
        <v>764</v>
      </c>
      <c r="T3" s="16" t="s">
        <v>765</v>
      </c>
      <c r="U3" s="16" t="s">
        <v>766</v>
      </c>
      <c r="V3" s="16" t="s">
        <v>767</v>
      </c>
      <c r="W3" s="16" t="s">
        <v>762</v>
      </c>
      <c r="X3" s="16" t="s">
        <v>768</v>
      </c>
      <c r="Y3" s="16" t="s">
        <v>761</v>
      </c>
      <c r="Z3" s="16" t="s">
        <v>763</v>
      </c>
      <c r="AA3" s="16" t="s">
        <v>761</v>
      </c>
      <c r="AB3" s="16" t="s">
        <v>762</v>
      </c>
      <c r="AC3" s="16" t="s">
        <v>762</v>
      </c>
      <c r="AD3" s="16" t="s">
        <v>763</v>
      </c>
      <c r="AE3" s="16" t="s">
        <v>764</v>
      </c>
      <c r="AF3" s="16" t="s">
        <v>765</v>
      </c>
      <c r="AG3" s="16" t="s">
        <v>766</v>
      </c>
      <c r="AH3" s="16" t="s">
        <v>767</v>
      </c>
      <c r="AI3" s="16" t="s">
        <v>762</v>
      </c>
      <c r="AJ3" s="16" t="s">
        <v>768</v>
      </c>
      <c r="AK3" s="16" t="s">
        <v>761</v>
      </c>
      <c r="AL3" s="16" t="s">
        <v>763</v>
      </c>
      <c r="AM3" s="16" t="s">
        <v>761</v>
      </c>
      <c r="AN3" s="16" t="s">
        <v>762</v>
      </c>
      <c r="AO3" s="16" t="s">
        <v>762</v>
      </c>
      <c r="AP3" s="16" t="s">
        <v>763</v>
      </c>
      <c r="AQ3" s="16" t="s">
        <v>764</v>
      </c>
      <c r="AR3" s="16" t="s">
        <v>765</v>
      </c>
      <c r="AS3" s="16" t="s">
        <v>766</v>
      </c>
      <c r="AT3" s="16" t="s">
        <v>767</v>
      </c>
      <c r="AU3" s="16" t="s">
        <v>762</v>
      </c>
      <c r="AV3" s="16" t="s">
        <v>768</v>
      </c>
      <c r="AW3" s="16" t="s">
        <v>761</v>
      </c>
      <c r="AX3" s="16" t="s">
        <v>763</v>
      </c>
      <c r="AY3" s="16" t="s">
        <v>761</v>
      </c>
      <c r="AZ3" s="16" t="s">
        <v>762</v>
      </c>
      <c r="BA3" s="16" t="s">
        <v>762</v>
      </c>
    </row>
    <row r="4" spans="1:53" ht="27" customHeight="1">
      <c r="A4" s="37" t="s">
        <v>831</v>
      </c>
      <c r="B4" s="37"/>
      <c r="C4" s="16"/>
      <c r="D4" s="39"/>
      <c r="E4" s="3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 t="s">
        <v>455</v>
      </c>
    </row>
    <row r="5" spans="1:53" ht="24">
      <c r="A5" s="37" t="s">
        <v>776</v>
      </c>
      <c r="B5" s="37"/>
      <c r="H5" s="40"/>
      <c r="I5" s="40"/>
      <c r="J5" s="19"/>
      <c r="AR5" t="s">
        <v>455</v>
      </c>
    </row>
    <row r="6" spans="1:53" ht="36">
      <c r="A6" s="37" t="s">
        <v>774</v>
      </c>
      <c r="B6" s="37"/>
      <c r="I6" s="40"/>
      <c r="J6" s="19"/>
    </row>
    <row r="7" spans="1:53" ht="36">
      <c r="A7" s="38" t="s">
        <v>773</v>
      </c>
      <c r="B7" s="37"/>
      <c r="I7" s="40"/>
      <c r="J7" s="40"/>
      <c r="K7" s="40"/>
      <c r="L7" s="40"/>
      <c r="M7" s="40"/>
      <c r="N7" s="40"/>
    </row>
    <row r="8" spans="1:53">
      <c r="A8" s="37" t="s">
        <v>771</v>
      </c>
      <c r="K8" s="19"/>
      <c r="L8" s="19"/>
      <c r="M8" s="19"/>
      <c r="N8" s="40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53">
      <c r="A9" s="37" t="s">
        <v>778</v>
      </c>
      <c r="K9" s="19"/>
      <c r="L9" s="19"/>
      <c r="M9" s="19"/>
      <c r="N9" s="40"/>
      <c r="O9" s="40"/>
      <c r="P9" s="40"/>
      <c r="Q9" s="40"/>
      <c r="R9" s="40"/>
      <c r="S9" s="40"/>
      <c r="T9" s="40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53">
      <c r="A10" s="37" t="s">
        <v>777</v>
      </c>
      <c r="K10" s="19"/>
      <c r="L10" s="19"/>
      <c r="M10" s="19"/>
      <c r="N10" s="19"/>
      <c r="O10" s="19"/>
      <c r="P10" s="19"/>
      <c r="Q10" s="19"/>
      <c r="R10" s="19"/>
      <c r="S10" s="19"/>
      <c r="T10" s="40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53" ht="24">
      <c r="A11" s="37" t="s">
        <v>780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40"/>
      <c r="Z11" s="19"/>
      <c r="AA11" s="19"/>
      <c r="AB11" s="19"/>
      <c r="AC11" s="19"/>
      <c r="AD11" s="19"/>
    </row>
    <row r="12" spans="1:53" ht="24">
      <c r="A12" s="37" t="s">
        <v>779</v>
      </c>
      <c r="B12" s="3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40"/>
      <c r="AB12" s="19"/>
      <c r="AC12" s="19"/>
      <c r="AD12" s="19"/>
      <c r="AE12" s="19"/>
    </row>
    <row r="13" spans="1:53">
      <c r="A13" s="37" t="s">
        <v>775</v>
      </c>
      <c r="B13" s="3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I13" s="40"/>
    </row>
    <row r="14" spans="1:53" ht="36">
      <c r="A14" s="38" t="s">
        <v>773</v>
      </c>
      <c r="B14" s="3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</row>
    <row r="15" spans="1:53">
      <c r="A15" s="37" t="s">
        <v>771</v>
      </c>
      <c r="B15" s="37"/>
      <c r="C15" s="19"/>
      <c r="D15" s="19"/>
      <c r="E15" s="19" t="s">
        <v>455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Y15" s="40"/>
    </row>
    <row r="16" spans="1:53" ht="15">
      <c r="A16" s="37" t="s">
        <v>772</v>
      </c>
      <c r="B16" s="3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AC16" s="41"/>
      <c r="AZ16" s="40"/>
    </row>
    <row r="17" spans="1:54" ht="15">
      <c r="A17" s="37"/>
      <c r="B17" s="3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AC17" s="41"/>
      <c r="AZ17" s="19"/>
    </row>
    <row r="18" spans="1:54" ht="15">
      <c r="A18" s="37"/>
      <c r="B18" s="3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AC18" s="41"/>
      <c r="AZ18" s="19"/>
    </row>
    <row r="19" spans="1:54" ht="15">
      <c r="A19" s="37"/>
      <c r="B19" s="3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AC19" s="41"/>
      <c r="AZ19" s="19"/>
    </row>
    <row r="20" spans="1:54">
      <c r="A20" s="37"/>
      <c r="B20" s="3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54" ht="15" thickBot="1">
      <c r="A21" s="15" t="s">
        <v>784</v>
      </c>
      <c r="B21" s="15"/>
    </row>
    <row r="22" spans="1:54" ht="22" thickBot="1">
      <c r="A22" s="43"/>
      <c r="B22" s="96">
        <v>2007</v>
      </c>
      <c r="C22" s="97"/>
      <c r="D22" s="98"/>
      <c r="E22" s="96">
        <v>2008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8"/>
      <c r="Q22" s="96">
        <v>2009</v>
      </c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8"/>
      <c r="AC22" s="96">
        <v>2010</v>
      </c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8"/>
      <c r="AO22" s="96">
        <v>2011</v>
      </c>
      <c r="AP22" s="97"/>
      <c r="AQ22" s="97"/>
      <c r="AR22" s="97"/>
      <c r="AS22" s="97"/>
      <c r="AT22" s="98"/>
      <c r="AU22" s="43"/>
      <c r="AV22" s="43"/>
    </row>
    <row r="23" spans="1:54" ht="22" thickBot="1">
      <c r="A23" s="44"/>
      <c r="B23" s="45" t="s">
        <v>765</v>
      </c>
      <c r="C23" s="45" t="s">
        <v>766</v>
      </c>
      <c r="D23" s="45" t="s">
        <v>767</v>
      </c>
      <c r="E23" s="45" t="s">
        <v>762</v>
      </c>
      <c r="F23" s="45" t="s">
        <v>768</v>
      </c>
      <c r="G23" s="45" t="s">
        <v>761</v>
      </c>
      <c r="H23" s="45" t="s">
        <v>763</v>
      </c>
      <c r="I23" s="45" t="s">
        <v>761</v>
      </c>
      <c r="J23" s="45" t="s">
        <v>762</v>
      </c>
      <c r="K23" s="45" t="s">
        <v>762</v>
      </c>
      <c r="L23" s="45" t="s">
        <v>763</v>
      </c>
      <c r="M23" s="45" t="s">
        <v>764</v>
      </c>
      <c r="N23" s="45" t="s">
        <v>765</v>
      </c>
      <c r="O23" s="45" t="s">
        <v>766</v>
      </c>
      <c r="P23" s="45" t="s">
        <v>767</v>
      </c>
      <c r="Q23" s="45" t="s">
        <v>762</v>
      </c>
      <c r="R23" s="45" t="s">
        <v>768</v>
      </c>
      <c r="S23" s="45" t="s">
        <v>761</v>
      </c>
      <c r="T23" s="45" t="s">
        <v>763</v>
      </c>
      <c r="U23" s="45" t="s">
        <v>761</v>
      </c>
      <c r="V23" s="45" t="s">
        <v>762</v>
      </c>
      <c r="W23" s="45" t="s">
        <v>762</v>
      </c>
      <c r="X23" s="45" t="s">
        <v>763</v>
      </c>
      <c r="Y23" s="45" t="s">
        <v>764</v>
      </c>
      <c r="Z23" s="45" t="s">
        <v>765</v>
      </c>
      <c r="AA23" s="45" t="s">
        <v>766</v>
      </c>
      <c r="AB23" s="45" t="s">
        <v>767</v>
      </c>
      <c r="AC23" s="45" t="s">
        <v>762</v>
      </c>
      <c r="AD23" s="45" t="s">
        <v>768</v>
      </c>
      <c r="AE23" s="45" t="s">
        <v>761</v>
      </c>
      <c r="AF23" s="45" t="s">
        <v>763</v>
      </c>
      <c r="AG23" s="45" t="s">
        <v>761</v>
      </c>
      <c r="AH23" s="45" t="s">
        <v>762</v>
      </c>
      <c r="AI23" s="45" t="s">
        <v>762</v>
      </c>
      <c r="AJ23" s="45" t="s">
        <v>763</v>
      </c>
      <c r="AK23" s="45" t="s">
        <v>764</v>
      </c>
      <c r="AL23" s="45" t="s">
        <v>765</v>
      </c>
      <c r="AM23" s="45" t="s">
        <v>766</v>
      </c>
      <c r="AN23" s="45" t="s">
        <v>767</v>
      </c>
      <c r="AO23" s="45" t="s">
        <v>762</v>
      </c>
      <c r="AP23" s="45" t="s">
        <v>768</v>
      </c>
      <c r="AQ23" s="45" t="s">
        <v>761</v>
      </c>
      <c r="AR23" s="45" t="s">
        <v>763</v>
      </c>
      <c r="AS23" s="45" t="s">
        <v>761</v>
      </c>
      <c r="AT23" s="45" t="s">
        <v>762</v>
      </c>
      <c r="AU23" s="45" t="s">
        <v>762</v>
      </c>
      <c r="AV23" s="45" t="s">
        <v>763</v>
      </c>
    </row>
    <row r="24" spans="1:54" ht="22" thickBot="1">
      <c r="A24" s="46" t="s">
        <v>770</v>
      </c>
      <c r="B24" s="47"/>
      <c r="C24" s="48"/>
      <c r="D24" s="48"/>
      <c r="E24" s="48"/>
      <c r="F24" s="48"/>
      <c r="G24" s="48"/>
      <c r="H24" s="48"/>
      <c r="I24" s="48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BB24" t="s">
        <v>455</v>
      </c>
    </row>
    <row r="25" spans="1:54" ht="22" thickBot="1">
      <c r="A25" s="46" t="s">
        <v>782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4"/>
      <c r="R25" s="49"/>
      <c r="S25" s="44"/>
      <c r="T25" s="44"/>
      <c r="U25" s="44"/>
      <c r="V25" s="44"/>
      <c r="W25" s="44"/>
      <c r="X25" s="44"/>
      <c r="Y25" s="44"/>
      <c r="Z25" s="44"/>
      <c r="AA25" s="44"/>
      <c r="AB25" s="49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</row>
    <row r="26" spans="1:54" ht="22" thickBot="1">
      <c r="A26" s="46" t="s">
        <v>475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4"/>
      <c r="R26" s="49"/>
      <c r="S26" s="49"/>
      <c r="T26" s="49"/>
      <c r="U26" s="44"/>
      <c r="V26" s="44"/>
      <c r="W26" s="44"/>
      <c r="X26" s="44"/>
      <c r="Y26" s="44"/>
      <c r="Z26" s="44"/>
      <c r="AA26" s="44"/>
      <c r="AB26" s="44"/>
      <c r="AC26" s="49"/>
      <c r="AD26" s="49"/>
      <c r="AE26" s="49"/>
      <c r="AF26" s="49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</row>
    <row r="27" spans="1:54" ht="22" thickBot="1">
      <c r="A27" s="46" t="s">
        <v>769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4"/>
      <c r="R27" s="44"/>
      <c r="S27" s="44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</row>
    <row r="28" spans="1:54" ht="22" thickBot="1">
      <c r="A28" s="46" t="s">
        <v>783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</row>
    <row r="29" spans="1:54" ht="22" thickBot="1">
      <c r="A29" s="46" t="s">
        <v>787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9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54" ht="31" thickBot="1">
      <c r="A30" s="50" t="s">
        <v>773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4"/>
      <c r="AV30" s="44"/>
    </row>
    <row r="31" spans="1:54" ht="22" thickBot="1">
      <c r="A31" s="46" t="s">
        <v>771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4"/>
      <c r="R31" s="44"/>
      <c r="S31" s="44"/>
      <c r="T31" s="44"/>
      <c r="U31" s="44"/>
      <c r="V31" s="44"/>
      <c r="W31" s="45" t="s">
        <v>455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9"/>
      <c r="AU31" s="44"/>
      <c r="AV31" s="44"/>
    </row>
    <row r="32" spans="1:54" ht="22" thickBot="1">
      <c r="A32" s="46" t="s">
        <v>772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51"/>
      <c r="AV32" s="44"/>
    </row>
    <row r="33" spans="1:51" ht="2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3"/>
      <c r="AV33" s="56"/>
    </row>
    <row r="34" spans="1:51" ht="2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3"/>
      <c r="AV34" s="56"/>
    </row>
    <row r="36" spans="1:51" ht="21" thickBot="1">
      <c r="A36" s="52" t="s">
        <v>791</v>
      </c>
    </row>
    <row r="37" spans="1:51" ht="22" thickBot="1">
      <c r="A37" s="57"/>
      <c r="B37" s="99">
        <v>2006</v>
      </c>
      <c r="C37" s="100"/>
      <c r="D37" s="100"/>
      <c r="E37" s="100"/>
      <c r="F37" s="100"/>
      <c r="G37" s="100"/>
      <c r="H37" s="100"/>
      <c r="I37" s="101"/>
      <c r="J37" s="99">
        <v>2007</v>
      </c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1"/>
      <c r="V37" s="99">
        <v>2008</v>
      </c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1"/>
      <c r="AH37" s="99">
        <v>2009</v>
      </c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1"/>
      <c r="AT37" s="99">
        <v>2010</v>
      </c>
      <c r="AU37" s="100"/>
      <c r="AV37" s="100"/>
      <c r="AW37" s="100"/>
      <c r="AX37" s="100"/>
      <c r="AY37" s="101"/>
    </row>
    <row r="38" spans="1:51" ht="22" thickBot="1">
      <c r="A38" s="58"/>
      <c r="B38" s="59" t="s">
        <v>761</v>
      </c>
      <c r="C38" s="59" t="s">
        <v>762</v>
      </c>
      <c r="D38" s="59" t="s">
        <v>762</v>
      </c>
      <c r="E38" s="59" t="s">
        <v>763</v>
      </c>
      <c r="F38" s="59" t="s">
        <v>764</v>
      </c>
      <c r="G38" s="59" t="s">
        <v>765</v>
      </c>
      <c r="H38" s="59" t="s">
        <v>766</v>
      </c>
      <c r="I38" s="59" t="s">
        <v>767</v>
      </c>
      <c r="J38" s="59" t="s">
        <v>762</v>
      </c>
      <c r="K38" s="59" t="s">
        <v>768</v>
      </c>
      <c r="L38" s="59" t="s">
        <v>761</v>
      </c>
      <c r="M38" s="59" t="s">
        <v>763</v>
      </c>
      <c r="N38" s="59" t="s">
        <v>761</v>
      </c>
      <c r="O38" s="59" t="s">
        <v>762</v>
      </c>
      <c r="P38" s="59" t="s">
        <v>762</v>
      </c>
      <c r="Q38" s="59" t="s">
        <v>763</v>
      </c>
      <c r="R38" s="59" t="s">
        <v>764</v>
      </c>
      <c r="S38" s="59" t="s">
        <v>765</v>
      </c>
      <c r="T38" s="59" t="s">
        <v>766</v>
      </c>
      <c r="U38" s="59" t="s">
        <v>767</v>
      </c>
      <c r="V38" s="59" t="s">
        <v>762</v>
      </c>
      <c r="W38" s="59" t="s">
        <v>768</v>
      </c>
      <c r="X38" s="59" t="s">
        <v>761</v>
      </c>
      <c r="Y38" s="59" t="s">
        <v>763</v>
      </c>
      <c r="Z38" s="59" t="s">
        <v>761</v>
      </c>
      <c r="AA38" s="59" t="s">
        <v>762</v>
      </c>
      <c r="AB38" s="59" t="s">
        <v>762</v>
      </c>
      <c r="AC38" s="59" t="s">
        <v>763</v>
      </c>
      <c r="AD38" s="59" t="s">
        <v>764</v>
      </c>
      <c r="AE38" s="59" t="s">
        <v>765</v>
      </c>
      <c r="AF38" s="59" t="s">
        <v>766</v>
      </c>
      <c r="AG38" s="59" t="s">
        <v>767</v>
      </c>
      <c r="AH38" s="59" t="s">
        <v>762</v>
      </c>
      <c r="AI38" s="59" t="s">
        <v>768</v>
      </c>
      <c r="AJ38" s="59" t="s">
        <v>761</v>
      </c>
      <c r="AK38" s="59" t="s">
        <v>763</v>
      </c>
      <c r="AL38" s="59" t="s">
        <v>761</v>
      </c>
      <c r="AM38" s="59" t="s">
        <v>762</v>
      </c>
      <c r="AN38" s="59" t="s">
        <v>762</v>
      </c>
      <c r="AO38" s="59" t="s">
        <v>763</v>
      </c>
      <c r="AP38" s="59" t="s">
        <v>764</v>
      </c>
      <c r="AQ38" s="59" t="s">
        <v>765</v>
      </c>
      <c r="AR38" s="59" t="s">
        <v>766</v>
      </c>
      <c r="AS38" s="59" t="s">
        <v>767</v>
      </c>
      <c r="AT38" s="59" t="s">
        <v>762</v>
      </c>
      <c r="AU38" s="59" t="s">
        <v>768</v>
      </c>
      <c r="AV38" s="59" t="s">
        <v>761</v>
      </c>
      <c r="AW38" s="59" t="s">
        <v>763</v>
      </c>
      <c r="AX38" s="59" t="s">
        <v>761</v>
      </c>
      <c r="AY38" s="59" t="s">
        <v>762</v>
      </c>
    </row>
    <row r="39" spans="1:51" ht="22" thickBot="1">
      <c r="A39" s="60" t="s">
        <v>785</v>
      </c>
      <c r="B39" s="61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ht="22" thickBot="1">
      <c r="A40" s="60" t="s">
        <v>475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</row>
    <row r="41" spans="1:51" ht="23" thickBot="1">
      <c r="A41" s="60" t="s">
        <v>769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2"/>
      <c r="AX41" s="62"/>
      <c r="AY41" s="62"/>
    </row>
    <row r="42" spans="1:51" ht="22" thickBot="1">
      <c r="A42" s="60" t="s">
        <v>783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61"/>
      <c r="AQ42" s="61"/>
      <c r="AR42" s="61"/>
      <c r="AS42" s="61"/>
      <c r="AT42" s="61"/>
      <c r="AU42" s="61"/>
      <c r="AV42" s="61"/>
      <c r="AW42" s="61"/>
      <c r="AX42" s="61"/>
      <c r="AY42" s="61"/>
    </row>
    <row r="43" spans="1:51" ht="23" thickBot="1">
      <c r="A43" s="60" t="s">
        <v>786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61"/>
      <c r="M43" s="61"/>
      <c r="N43" s="61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63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</row>
    <row r="44" spans="1:51" ht="23" thickBot="1">
      <c r="A44" s="60" t="s">
        <v>787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62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</row>
    <row r="45" spans="1:51" ht="22" thickBot="1">
      <c r="A45" s="60" t="s">
        <v>788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59"/>
      <c r="AY45" s="59"/>
    </row>
    <row r="46" spans="1:51" ht="23" thickBot="1">
      <c r="A46" s="64" t="s">
        <v>789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 t="s">
        <v>455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63"/>
      <c r="AK46" s="59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2"/>
      <c r="AX46" s="58"/>
      <c r="AY46" s="58"/>
    </row>
    <row r="47" spans="1:51" ht="22" thickBot="1">
      <c r="A47" s="64" t="s">
        <v>790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9"/>
      <c r="AW47" s="58"/>
      <c r="AX47" s="62"/>
      <c r="AY47" s="58"/>
    </row>
  </sheetData>
  <mergeCells count="15">
    <mergeCell ref="B37:I37"/>
    <mergeCell ref="J37:U37"/>
    <mergeCell ref="V37:AG37"/>
    <mergeCell ref="AH37:AS37"/>
    <mergeCell ref="AT37:AY37"/>
    <mergeCell ref="B22:D22"/>
    <mergeCell ref="E22:P22"/>
    <mergeCell ref="Q22:AB22"/>
    <mergeCell ref="AC22:AN22"/>
    <mergeCell ref="AO22:AT22"/>
    <mergeCell ref="C2:J2"/>
    <mergeCell ref="K2:V2"/>
    <mergeCell ref="AI2:AT2"/>
    <mergeCell ref="W2:AH2"/>
    <mergeCell ref="AU2:BA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3" sqref="E3"/>
    </sheetView>
  </sheetViews>
  <sheetFormatPr baseColWidth="10" defaultColWidth="8.83203125" defaultRowHeight="14" x14ac:dyDescent="0"/>
  <sheetData>
    <row r="1" spans="1:3">
      <c r="A1" s="71" t="s">
        <v>811</v>
      </c>
      <c r="B1" s="71" t="s">
        <v>813</v>
      </c>
      <c r="C1" s="71" t="s">
        <v>815</v>
      </c>
    </row>
    <row r="2" spans="1:3">
      <c r="A2" s="69">
        <v>150</v>
      </c>
      <c r="B2" s="69">
        <v>1</v>
      </c>
      <c r="C2" s="72">
        <v>4.7619047619047616E-2</v>
      </c>
    </row>
    <row r="3" spans="1:3">
      <c r="A3" s="69">
        <v>367</v>
      </c>
      <c r="B3" s="69">
        <v>12</v>
      </c>
      <c r="C3" s="72">
        <v>0.61904761904761907</v>
      </c>
    </row>
    <row r="4" spans="1:3">
      <c r="A4" s="69">
        <v>584</v>
      </c>
      <c r="B4" s="69">
        <v>4</v>
      </c>
      <c r="C4" s="72">
        <v>0.80952380952380953</v>
      </c>
    </row>
    <row r="5" spans="1:3">
      <c r="A5" s="69">
        <v>801</v>
      </c>
      <c r="B5" s="69">
        <v>2</v>
      </c>
      <c r="C5" s="72">
        <v>0.90476190476190477</v>
      </c>
    </row>
    <row r="6" spans="1:3" ht="15" thickBot="1">
      <c r="A6" s="70" t="s">
        <v>812</v>
      </c>
      <c r="B6" s="70">
        <v>2</v>
      </c>
      <c r="C6" s="73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F1" zoomScale="80" zoomScaleNormal="80" zoomScalePageLayoutView="80" workbookViewId="0">
      <selection activeCell="P24" sqref="P24"/>
    </sheetView>
  </sheetViews>
  <sheetFormatPr baseColWidth="10" defaultColWidth="8.83203125" defaultRowHeight="14" x14ac:dyDescent="0"/>
  <cols>
    <col min="1" max="1" width="43.1640625" customWidth="1"/>
    <col min="2" max="2" width="17.1640625" customWidth="1"/>
    <col min="3" max="3" width="17.5" customWidth="1"/>
    <col min="4" max="4" width="8.1640625" customWidth="1"/>
    <col min="5" max="5" width="14.6640625" customWidth="1"/>
    <col min="6" max="6" width="15.33203125" customWidth="1"/>
    <col min="7" max="7" width="12.5" customWidth="1"/>
    <col min="8" max="8" width="14.1640625" customWidth="1"/>
    <col min="9" max="9" width="21.83203125" customWidth="1"/>
    <col min="10" max="10" width="25.33203125" customWidth="1"/>
    <col min="11" max="11" width="19" customWidth="1"/>
    <col min="12" max="12" width="18" customWidth="1"/>
    <col min="13" max="13" width="12.5" customWidth="1"/>
    <col min="14" max="14" width="12.33203125" customWidth="1"/>
    <col min="15" max="15" width="12.1640625" customWidth="1"/>
    <col min="16" max="16" width="12.33203125" customWidth="1"/>
    <col min="17" max="19" width="13.6640625" customWidth="1"/>
  </cols>
  <sheetData>
    <row r="1" spans="1:20">
      <c r="A1" t="s">
        <v>579</v>
      </c>
      <c r="B1" t="s">
        <v>1</v>
      </c>
      <c r="C1" t="s">
        <v>581</v>
      </c>
      <c r="D1" t="s">
        <v>4</v>
      </c>
      <c r="E1" t="s">
        <v>582</v>
      </c>
      <c r="F1" t="s">
        <v>583</v>
      </c>
      <c r="G1" t="s">
        <v>3</v>
      </c>
      <c r="H1" t="s">
        <v>584</v>
      </c>
      <c r="I1" t="s">
        <v>2</v>
      </c>
      <c r="J1" t="s">
        <v>0</v>
      </c>
      <c r="K1" t="s">
        <v>567</v>
      </c>
      <c r="L1" t="s">
        <v>6</v>
      </c>
      <c r="M1" t="s">
        <v>5</v>
      </c>
      <c r="N1" t="s">
        <v>585</v>
      </c>
      <c r="O1" t="s">
        <v>741</v>
      </c>
      <c r="P1" t="s">
        <v>9</v>
      </c>
      <c r="Q1" t="s">
        <v>8</v>
      </c>
      <c r="R1" t="s">
        <v>750</v>
      </c>
      <c r="S1" t="s">
        <v>751</v>
      </c>
      <c r="T1" t="s">
        <v>342</v>
      </c>
    </row>
    <row r="2" spans="1:20">
      <c r="A2" s="2" t="s">
        <v>82</v>
      </c>
      <c r="B2" s="2"/>
      <c r="C2" s="2"/>
      <c r="D2" s="2" t="s">
        <v>16</v>
      </c>
      <c r="E2" s="2"/>
      <c r="F2" s="2" t="s">
        <v>83</v>
      </c>
      <c r="G2" s="2" t="s">
        <v>52</v>
      </c>
      <c r="H2" s="2" t="s">
        <v>591</v>
      </c>
      <c r="I2" s="2" t="s">
        <v>67</v>
      </c>
      <c r="J2" s="2" t="s">
        <v>27</v>
      </c>
      <c r="K2" s="2"/>
      <c r="L2" s="2"/>
      <c r="M2" s="21"/>
      <c r="N2" s="21"/>
      <c r="O2" s="21"/>
      <c r="P2" s="21"/>
      <c r="Q2" s="21"/>
      <c r="R2" s="35">
        <f>(Q2-M2)</f>
        <v>0</v>
      </c>
      <c r="S2" s="35">
        <f>(Q2-O2)</f>
        <v>0</v>
      </c>
      <c r="T2" s="2"/>
    </row>
    <row r="3" spans="1:20" s="2" customFormat="1">
      <c r="A3" s="2" t="s">
        <v>84</v>
      </c>
      <c r="B3" s="2" t="s">
        <v>85</v>
      </c>
      <c r="D3" s="2" t="s">
        <v>16</v>
      </c>
      <c r="F3" s="2" t="s">
        <v>75</v>
      </c>
      <c r="G3" s="2" t="s">
        <v>86</v>
      </c>
      <c r="H3" s="2" t="s">
        <v>591</v>
      </c>
      <c r="I3" s="2" t="s">
        <v>67</v>
      </c>
      <c r="J3" s="2" t="s">
        <v>27</v>
      </c>
      <c r="M3" s="21"/>
      <c r="N3" s="21"/>
      <c r="O3" s="21"/>
      <c r="P3" s="21"/>
      <c r="Q3" s="21"/>
      <c r="R3" s="35">
        <f>(Q3-M3)</f>
        <v>0</v>
      </c>
      <c r="S3" s="35">
        <f>(Q3-O3)</f>
        <v>0</v>
      </c>
    </row>
    <row r="4" spans="1:20">
      <c r="A4" t="s">
        <v>34</v>
      </c>
      <c r="D4" t="s">
        <v>16</v>
      </c>
      <c r="F4" t="s">
        <v>37</v>
      </c>
      <c r="G4" t="s">
        <v>38</v>
      </c>
      <c r="H4" t="s">
        <v>669</v>
      </c>
      <c r="I4" t="s">
        <v>36</v>
      </c>
      <c r="J4" t="s">
        <v>35</v>
      </c>
      <c r="M4" s="10"/>
      <c r="N4" s="10"/>
      <c r="O4" s="10">
        <v>35913</v>
      </c>
      <c r="P4" s="10"/>
      <c r="Q4" s="10"/>
      <c r="R4" s="35">
        <f>(Q4-M4)</f>
        <v>0</v>
      </c>
      <c r="S4" s="35">
        <f>(Q4-O4)</f>
        <v>-35913</v>
      </c>
    </row>
    <row r="5" spans="1:20" s="2" customFormat="1">
      <c r="A5" t="s">
        <v>53</v>
      </c>
      <c r="B5"/>
      <c r="C5"/>
      <c r="D5" t="s">
        <v>16</v>
      </c>
      <c r="E5"/>
      <c r="F5"/>
      <c r="G5" t="s">
        <v>54</v>
      </c>
      <c r="H5" t="s">
        <v>669</v>
      </c>
      <c r="I5"/>
      <c r="J5"/>
      <c r="K5"/>
      <c r="L5"/>
      <c r="M5" s="10"/>
      <c r="N5" s="10"/>
      <c r="O5" s="10"/>
      <c r="P5" s="10"/>
      <c r="Q5" s="10"/>
      <c r="R5" s="35">
        <f>(Q5-M5)</f>
        <v>0</v>
      </c>
      <c r="S5" s="35">
        <f>(Q5-O5)</f>
        <v>0</v>
      </c>
      <c r="T5"/>
    </row>
    <row r="6" spans="1:20" s="2" customFormat="1">
      <c r="A6"/>
      <c r="B6"/>
      <c r="C6"/>
      <c r="D6"/>
      <c r="E6"/>
      <c r="F6"/>
      <c r="G6"/>
      <c r="H6"/>
      <c r="I6"/>
      <c r="J6"/>
      <c r="K6"/>
      <c r="L6"/>
      <c r="M6" s="10"/>
      <c r="N6" s="10"/>
      <c r="O6" s="10"/>
      <c r="P6" s="10"/>
      <c r="Q6" s="10"/>
      <c r="R6" s="35"/>
      <c r="S6" s="35"/>
      <c r="T6"/>
    </row>
    <row r="7" spans="1:20" s="2" customFormat="1">
      <c r="A7"/>
      <c r="B7"/>
      <c r="C7"/>
      <c r="D7"/>
      <c r="E7"/>
      <c r="F7"/>
      <c r="G7"/>
      <c r="H7"/>
      <c r="I7"/>
      <c r="J7"/>
      <c r="K7"/>
      <c r="L7"/>
      <c r="M7" s="10"/>
      <c r="N7" s="10"/>
      <c r="O7" s="10"/>
      <c r="P7" s="10"/>
      <c r="Q7" s="10"/>
      <c r="R7" s="35"/>
      <c r="S7" s="35"/>
      <c r="T7"/>
    </row>
    <row r="8" spans="1:20">
      <c r="A8" t="s">
        <v>93</v>
      </c>
      <c r="B8" t="s">
        <v>93</v>
      </c>
      <c r="D8" t="s">
        <v>16</v>
      </c>
      <c r="E8" t="s">
        <v>683</v>
      </c>
      <c r="F8" t="s">
        <v>94</v>
      </c>
      <c r="G8" t="s">
        <v>52</v>
      </c>
      <c r="H8" t="s">
        <v>719</v>
      </c>
      <c r="I8" t="s">
        <v>89</v>
      </c>
      <c r="J8" t="s">
        <v>27</v>
      </c>
      <c r="K8" t="s">
        <v>720</v>
      </c>
      <c r="L8" t="s">
        <v>757</v>
      </c>
      <c r="M8" s="10">
        <v>40122</v>
      </c>
      <c r="N8" s="10"/>
      <c r="O8" s="10"/>
      <c r="P8" s="10"/>
      <c r="Q8" s="10">
        <v>40191</v>
      </c>
      <c r="R8" s="35">
        <f t="shared" ref="R8:R27" si="0">(Q8-M8)</f>
        <v>69</v>
      </c>
      <c r="S8" s="35">
        <f t="shared" ref="S8:S29" si="1">(Q8-O8)</f>
        <v>40191</v>
      </c>
      <c r="T8" t="s">
        <v>92</v>
      </c>
    </row>
    <row r="9" spans="1:20">
      <c r="A9" t="s">
        <v>183</v>
      </c>
      <c r="D9" t="s">
        <v>16</v>
      </c>
      <c r="F9" t="s">
        <v>188</v>
      </c>
      <c r="G9" t="s">
        <v>52</v>
      </c>
      <c r="H9" t="s">
        <v>591</v>
      </c>
      <c r="I9" t="s">
        <v>13</v>
      </c>
      <c r="J9" t="s">
        <v>27</v>
      </c>
      <c r="K9" t="s">
        <v>715</v>
      </c>
      <c r="L9" t="s">
        <v>81</v>
      </c>
      <c r="M9" s="10">
        <v>39647</v>
      </c>
      <c r="N9" s="10"/>
      <c r="O9" s="10"/>
      <c r="P9" s="10">
        <v>39797</v>
      </c>
      <c r="Q9" s="10">
        <v>39797</v>
      </c>
      <c r="R9" s="35">
        <f t="shared" si="0"/>
        <v>150</v>
      </c>
      <c r="S9" s="35">
        <f t="shared" si="1"/>
        <v>39797</v>
      </c>
    </row>
    <row r="10" spans="1:20">
      <c r="A10" t="s">
        <v>159</v>
      </c>
      <c r="B10" t="s">
        <v>160</v>
      </c>
      <c r="D10" t="s">
        <v>16</v>
      </c>
      <c r="E10" t="s">
        <v>708</v>
      </c>
      <c r="F10" t="s">
        <v>43</v>
      </c>
      <c r="G10" t="s">
        <v>44</v>
      </c>
      <c r="H10" t="s">
        <v>591</v>
      </c>
      <c r="I10" t="s">
        <v>161</v>
      </c>
      <c r="J10" t="s">
        <v>19</v>
      </c>
      <c r="K10" t="s">
        <v>709</v>
      </c>
      <c r="L10" t="s">
        <v>162</v>
      </c>
      <c r="M10" s="10">
        <v>40469</v>
      </c>
      <c r="N10" s="10">
        <v>40571</v>
      </c>
      <c r="O10" s="10"/>
      <c r="P10" s="10"/>
      <c r="Q10" s="10">
        <v>40696</v>
      </c>
      <c r="R10" s="35">
        <f t="shared" si="0"/>
        <v>227</v>
      </c>
      <c r="S10" s="35">
        <f t="shared" si="1"/>
        <v>40696</v>
      </c>
    </row>
    <row r="11" spans="1:20" s="2" customFormat="1">
      <c r="A11" s="19" t="s">
        <v>10</v>
      </c>
      <c r="B11" s="19" t="s">
        <v>12</v>
      </c>
      <c r="C11" s="19"/>
      <c r="D11" s="19" t="s">
        <v>16</v>
      </c>
      <c r="E11" s="19" t="s">
        <v>740</v>
      </c>
      <c r="F11" s="19" t="s">
        <v>14</v>
      </c>
      <c r="G11" s="19" t="s">
        <v>15</v>
      </c>
      <c r="H11" s="19" t="s">
        <v>591</v>
      </c>
      <c r="I11" s="19" t="s">
        <v>13</v>
      </c>
      <c r="J11" s="19" t="s">
        <v>11</v>
      </c>
      <c r="K11" s="19" t="s">
        <v>666</v>
      </c>
      <c r="L11" s="19" t="s">
        <v>17</v>
      </c>
      <c r="M11" s="20">
        <v>39202</v>
      </c>
      <c r="N11" s="20">
        <v>39399</v>
      </c>
      <c r="O11" s="20">
        <v>39399</v>
      </c>
      <c r="P11" s="20">
        <v>39434</v>
      </c>
      <c r="Q11" s="20">
        <v>39434</v>
      </c>
      <c r="R11" s="35">
        <f t="shared" si="0"/>
        <v>232</v>
      </c>
      <c r="S11" s="35">
        <f t="shared" si="1"/>
        <v>35</v>
      </c>
      <c r="T11" s="19"/>
    </row>
    <row r="12" spans="1:20">
      <c r="A12" t="s">
        <v>124</v>
      </c>
      <c r="B12" t="s">
        <v>125</v>
      </c>
      <c r="D12" t="s">
        <v>16</v>
      </c>
      <c r="E12" t="s">
        <v>694</v>
      </c>
      <c r="F12" t="s">
        <v>126</v>
      </c>
      <c r="G12" t="s">
        <v>52</v>
      </c>
      <c r="H12" t="s">
        <v>591</v>
      </c>
      <c r="I12" t="s">
        <v>89</v>
      </c>
      <c r="J12" t="s">
        <v>101</v>
      </c>
      <c r="K12" t="s">
        <v>695</v>
      </c>
      <c r="L12" t="s">
        <v>127</v>
      </c>
      <c r="M12" s="10">
        <v>40942</v>
      </c>
      <c r="N12" s="10"/>
      <c r="O12" s="10">
        <v>41101</v>
      </c>
      <c r="P12" s="10">
        <v>41187</v>
      </c>
      <c r="Q12" s="10">
        <v>41187</v>
      </c>
      <c r="R12" s="35">
        <f t="shared" si="0"/>
        <v>245</v>
      </c>
      <c r="S12" s="35">
        <f t="shared" si="1"/>
        <v>86</v>
      </c>
    </row>
    <row r="13" spans="1:20" s="2" customFormat="1">
      <c r="A13" t="s">
        <v>173</v>
      </c>
      <c r="B13" t="s">
        <v>174</v>
      </c>
      <c r="C13"/>
      <c r="D13" t="s">
        <v>16</v>
      </c>
      <c r="E13" t="s">
        <v>712</v>
      </c>
      <c r="F13" t="s">
        <v>171</v>
      </c>
      <c r="G13" t="s">
        <v>52</v>
      </c>
      <c r="H13" t="s">
        <v>591</v>
      </c>
      <c r="I13" t="s">
        <v>170</v>
      </c>
      <c r="J13" t="s">
        <v>120</v>
      </c>
      <c r="K13" t="s">
        <v>214</v>
      </c>
      <c r="L13" t="s">
        <v>175</v>
      </c>
      <c r="M13" s="10">
        <v>40395</v>
      </c>
      <c r="N13" s="10">
        <v>40519</v>
      </c>
      <c r="O13" s="10"/>
      <c r="P13" s="10">
        <v>40645</v>
      </c>
      <c r="Q13" s="10">
        <v>40645</v>
      </c>
      <c r="R13" s="35">
        <f t="shared" si="0"/>
        <v>250</v>
      </c>
      <c r="S13" s="35">
        <f t="shared" si="1"/>
        <v>40645</v>
      </c>
      <c r="T13"/>
    </row>
    <row r="14" spans="1:20">
      <c r="A14" t="s">
        <v>97</v>
      </c>
      <c r="D14" t="s">
        <v>16</v>
      </c>
      <c r="F14" t="s">
        <v>98</v>
      </c>
      <c r="G14" t="s">
        <v>99</v>
      </c>
      <c r="H14" t="s">
        <v>591</v>
      </c>
      <c r="I14" t="s">
        <v>89</v>
      </c>
      <c r="J14" t="s">
        <v>27</v>
      </c>
      <c r="K14" t="s">
        <v>684</v>
      </c>
      <c r="L14" t="s">
        <v>81</v>
      </c>
      <c r="M14" s="10">
        <v>40071</v>
      </c>
      <c r="N14" s="10"/>
      <c r="O14" s="10"/>
      <c r="P14" s="10">
        <v>40329</v>
      </c>
      <c r="Q14" s="10">
        <v>40336</v>
      </c>
      <c r="R14" s="35">
        <f t="shared" si="0"/>
        <v>265</v>
      </c>
      <c r="S14" s="35">
        <f t="shared" si="1"/>
        <v>40336</v>
      </c>
    </row>
    <row r="15" spans="1:20">
      <c r="A15" t="s">
        <v>95</v>
      </c>
      <c r="B15" t="s">
        <v>96</v>
      </c>
      <c r="D15" t="s">
        <v>16</v>
      </c>
      <c r="E15" t="s">
        <v>685</v>
      </c>
      <c r="F15" t="s">
        <v>90</v>
      </c>
      <c r="G15" t="s">
        <v>91</v>
      </c>
      <c r="H15" t="s">
        <v>591</v>
      </c>
      <c r="I15" t="s">
        <v>89</v>
      </c>
      <c r="J15" t="s">
        <v>27</v>
      </c>
      <c r="K15" t="s">
        <v>684</v>
      </c>
      <c r="L15" t="s">
        <v>81</v>
      </c>
      <c r="M15" s="10">
        <v>40099</v>
      </c>
      <c r="N15" s="10"/>
      <c r="O15" s="10"/>
      <c r="P15" s="10"/>
      <c r="Q15" s="10">
        <v>40391</v>
      </c>
      <c r="R15" s="35">
        <f t="shared" si="0"/>
        <v>292</v>
      </c>
      <c r="S15" s="35">
        <f t="shared" si="1"/>
        <v>40391</v>
      </c>
      <c r="T15" t="s">
        <v>455</v>
      </c>
    </row>
    <row r="16" spans="1:20">
      <c r="A16" t="s">
        <v>119</v>
      </c>
      <c r="D16" t="s">
        <v>16</v>
      </c>
      <c r="F16" t="s">
        <v>121</v>
      </c>
      <c r="G16" t="s">
        <v>52</v>
      </c>
      <c r="H16" t="s">
        <v>591</v>
      </c>
      <c r="I16" t="s">
        <v>89</v>
      </c>
      <c r="J16" t="s">
        <v>120</v>
      </c>
      <c r="K16" t="s">
        <v>693</v>
      </c>
      <c r="L16" t="s">
        <v>81</v>
      </c>
      <c r="M16" s="10">
        <v>40617</v>
      </c>
      <c r="N16" s="10">
        <v>40415</v>
      </c>
      <c r="O16" s="10">
        <v>40841</v>
      </c>
      <c r="P16" s="10"/>
      <c r="Q16" s="10">
        <v>40925</v>
      </c>
      <c r="R16" s="35">
        <f t="shared" si="0"/>
        <v>308</v>
      </c>
      <c r="S16" s="35">
        <f t="shared" si="1"/>
        <v>84</v>
      </c>
    </row>
    <row r="17" spans="1:20">
      <c r="A17" t="s">
        <v>136</v>
      </c>
      <c r="B17" t="s">
        <v>137</v>
      </c>
      <c r="D17" t="s">
        <v>16</v>
      </c>
      <c r="E17" t="s">
        <v>699</v>
      </c>
      <c r="F17" t="s">
        <v>138</v>
      </c>
      <c r="G17" t="s">
        <v>99</v>
      </c>
      <c r="H17" t="s">
        <v>591</v>
      </c>
      <c r="I17" t="s">
        <v>13</v>
      </c>
      <c r="J17" t="s">
        <v>27</v>
      </c>
      <c r="K17" t="s">
        <v>700</v>
      </c>
      <c r="L17" t="s">
        <v>139</v>
      </c>
      <c r="M17" s="10">
        <v>40140</v>
      </c>
      <c r="N17" s="10">
        <v>40112</v>
      </c>
      <c r="O17" s="10">
        <v>40269</v>
      </c>
      <c r="P17" s="10">
        <v>40466</v>
      </c>
      <c r="Q17" s="10">
        <v>40466</v>
      </c>
      <c r="R17" s="35">
        <f t="shared" si="0"/>
        <v>326</v>
      </c>
      <c r="S17" s="35">
        <f t="shared" si="1"/>
        <v>197</v>
      </c>
    </row>
    <row r="18" spans="1:20">
      <c r="A18" t="s">
        <v>181</v>
      </c>
      <c r="D18" t="s">
        <v>16</v>
      </c>
      <c r="F18" t="s">
        <v>182</v>
      </c>
      <c r="G18" t="s">
        <v>52</v>
      </c>
      <c r="H18" t="s">
        <v>591</v>
      </c>
      <c r="I18" t="s">
        <v>89</v>
      </c>
      <c r="J18" t="s">
        <v>19</v>
      </c>
      <c r="K18" t="s">
        <v>714</v>
      </c>
      <c r="L18" t="s">
        <v>81</v>
      </c>
      <c r="M18" s="10">
        <v>39309</v>
      </c>
      <c r="N18" s="10">
        <v>39358</v>
      </c>
      <c r="O18" s="10">
        <v>39521</v>
      </c>
      <c r="P18" s="10"/>
      <c r="Q18" s="10">
        <v>39654</v>
      </c>
      <c r="R18" s="35">
        <f t="shared" si="0"/>
        <v>345</v>
      </c>
      <c r="S18" s="35">
        <f t="shared" si="1"/>
        <v>133</v>
      </c>
    </row>
    <row r="19" spans="1:20" s="2" customFormat="1">
      <c r="A19" t="s">
        <v>140</v>
      </c>
      <c r="B19" t="s">
        <v>141</v>
      </c>
      <c r="C19" t="s">
        <v>701</v>
      </c>
      <c r="D19" t="s">
        <v>16</v>
      </c>
      <c r="E19" t="s">
        <v>702</v>
      </c>
      <c r="F19" t="s">
        <v>83</v>
      </c>
      <c r="G19" t="s">
        <v>52</v>
      </c>
      <c r="H19" t="s">
        <v>591</v>
      </c>
      <c r="I19" t="s">
        <v>13</v>
      </c>
      <c r="J19" t="s">
        <v>120</v>
      </c>
      <c r="K19" t="s">
        <v>691</v>
      </c>
      <c r="L19" t="s">
        <v>759</v>
      </c>
      <c r="M19" s="10">
        <v>40315</v>
      </c>
      <c r="N19" s="10">
        <v>40386</v>
      </c>
      <c r="O19" s="10">
        <v>40605</v>
      </c>
      <c r="P19" s="10"/>
      <c r="Q19" s="10">
        <v>40660</v>
      </c>
      <c r="R19" s="35">
        <f t="shared" si="0"/>
        <v>345</v>
      </c>
      <c r="S19" s="35">
        <f t="shared" si="1"/>
        <v>55</v>
      </c>
      <c r="T19"/>
    </row>
    <row r="20" spans="1:20">
      <c r="A20" t="s">
        <v>60</v>
      </c>
      <c r="D20" t="s">
        <v>16</v>
      </c>
      <c r="F20" t="s">
        <v>62</v>
      </c>
      <c r="G20" t="s">
        <v>63</v>
      </c>
      <c r="H20" t="s">
        <v>591</v>
      </c>
      <c r="I20" t="s">
        <v>61</v>
      </c>
      <c r="J20" t="s">
        <v>27</v>
      </c>
      <c r="K20" t="s">
        <v>673</v>
      </c>
      <c r="L20" t="s">
        <v>29</v>
      </c>
      <c r="M20" s="10">
        <v>39856</v>
      </c>
      <c r="N20" s="10">
        <v>39990</v>
      </c>
      <c r="O20" s="10">
        <v>40122</v>
      </c>
      <c r="P20" s="10">
        <v>40205</v>
      </c>
      <c r="Q20" s="10">
        <v>40205</v>
      </c>
      <c r="R20" s="35">
        <f t="shared" si="0"/>
        <v>349</v>
      </c>
      <c r="S20" s="35">
        <f t="shared" si="1"/>
        <v>83</v>
      </c>
    </row>
    <row r="21" spans="1:20">
      <c r="A21" t="s">
        <v>92</v>
      </c>
      <c r="B21" t="s">
        <v>93</v>
      </c>
      <c r="D21" t="s">
        <v>16</v>
      </c>
      <c r="E21" t="s">
        <v>683</v>
      </c>
      <c r="F21" t="s">
        <v>94</v>
      </c>
      <c r="G21" t="s">
        <v>52</v>
      </c>
      <c r="H21" t="s">
        <v>591</v>
      </c>
      <c r="I21" t="s">
        <v>89</v>
      </c>
      <c r="J21" t="s">
        <v>27</v>
      </c>
      <c r="K21" t="s">
        <v>684</v>
      </c>
      <c r="L21" t="s">
        <v>81</v>
      </c>
      <c r="M21" s="10">
        <v>39828</v>
      </c>
      <c r="N21" s="10">
        <v>39828</v>
      </c>
      <c r="O21" s="10">
        <v>39825</v>
      </c>
      <c r="P21" s="10"/>
      <c r="Q21" s="10">
        <v>40191</v>
      </c>
      <c r="R21" s="35">
        <f t="shared" si="0"/>
        <v>363</v>
      </c>
      <c r="S21" s="35">
        <f t="shared" si="1"/>
        <v>366</v>
      </c>
    </row>
    <row r="22" spans="1:20">
      <c r="A22" t="s">
        <v>142</v>
      </c>
      <c r="D22" t="s">
        <v>16</v>
      </c>
      <c r="F22" t="s">
        <v>143</v>
      </c>
      <c r="G22" t="s">
        <v>144</v>
      </c>
      <c r="H22" t="s">
        <v>591</v>
      </c>
      <c r="I22" t="s">
        <v>13</v>
      </c>
      <c r="J22" t="s">
        <v>19</v>
      </c>
      <c r="K22" t="s">
        <v>703</v>
      </c>
      <c r="L22" t="s">
        <v>145</v>
      </c>
      <c r="M22" s="10">
        <v>40913</v>
      </c>
      <c r="N22" s="10"/>
      <c r="O22" s="10"/>
      <c r="P22" s="10"/>
      <c r="Q22" s="10">
        <v>41291</v>
      </c>
      <c r="R22" s="35">
        <f t="shared" si="0"/>
        <v>378</v>
      </c>
      <c r="S22" s="35">
        <f t="shared" si="1"/>
        <v>41291</v>
      </c>
      <c r="T22" t="s">
        <v>704</v>
      </c>
    </row>
    <row r="23" spans="1:20">
      <c r="A23" t="s">
        <v>128</v>
      </c>
      <c r="D23" t="s">
        <v>16</v>
      </c>
      <c r="F23" t="s">
        <v>107</v>
      </c>
      <c r="G23" t="s">
        <v>99</v>
      </c>
      <c r="H23" t="s">
        <v>591</v>
      </c>
      <c r="I23" t="s">
        <v>89</v>
      </c>
      <c r="J23" t="s">
        <v>27</v>
      </c>
      <c r="K23" t="s">
        <v>696</v>
      </c>
      <c r="L23" t="s">
        <v>81</v>
      </c>
      <c r="M23" s="10">
        <v>40805</v>
      </c>
      <c r="N23" s="10">
        <v>40925</v>
      </c>
      <c r="O23" s="10">
        <v>41137</v>
      </c>
      <c r="P23" s="10">
        <v>41255</v>
      </c>
      <c r="Q23" s="10">
        <v>41261</v>
      </c>
      <c r="R23" s="35">
        <f t="shared" si="0"/>
        <v>456</v>
      </c>
      <c r="S23" s="35">
        <f t="shared" si="1"/>
        <v>124</v>
      </c>
    </row>
    <row r="24" spans="1:20" s="2" customFormat="1">
      <c r="A24" t="s">
        <v>168</v>
      </c>
      <c r="B24" t="s">
        <v>169</v>
      </c>
      <c r="C24" t="s">
        <v>710</v>
      </c>
      <c r="D24" t="s">
        <v>16</v>
      </c>
      <c r="E24" t="s">
        <v>711</v>
      </c>
      <c r="F24" t="s">
        <v>171</v>
      </c>
      <c r="G24" t="s">
        <v>135</v>
      </c>
      <c r="H24" t="s">
        <v>591</v>
      </c>
      <c r="I24" t="s">
        <v>170</v>
      </c>
      <c r="J24" t="s">
        <v>27</v>
      </c>
      <c r="K24" t="s">
        <v>214</v>
      </c>
      <c r="L24" t="s">
        <v>172</v>
      </c>
      <c r="M24" s="10">
        <v>39918</v>
      </c>
      <c r="N24" s="10">
        <v>40086</v>
      </c>
      <c r="O24" s="10">
        <v>40326</v>
      </c>
      <c r="P24" s="10">
        <v>41484</v>
      </c>
      <c r="Q24" s="10">
        <v>40378</v>
      </c>
      <c r="R24" s="35">
        <f t="shared" si="0"/>
        <v>460</v>
      </c>
      <c r="S24" s="35">
        <f t="shared" si="1"/>
        <v>52</v>
      </c>
      <c r="T24"/>
    </row>
    <row r="25" spans="1:20" s="2" customFormat="1">
      <c r="A25" t="s">
        <v>114</v>
      </c>
      <c r="B25"/>
      <c r="C25"/>
      <c r="D25" t="s">
        <v>16</v>
      </c>
      <c r="E25"/>
      <c r="F25" t="s">
        <v>110</v>
      </c>
      <c r="G25" t="s">
        <v>111</v>
      </c>
      <c r="H25" t="s">
        <v>591</v>
      </c>
      <c r="I25" t="s">
        <v>89</v>
      </c>
      <c r="J25" t="s">
        <v>19</v>
      </c>
      <c r="K25" t="s">
        <v>691</v>
      </c>
      <c r="L25" t="s">
        <v>48</v>
      </c>
      <c r="M25" s="10">
        <v>40557</v>
      </c>
      <c r="N25" s="10">
        <v>40724</v>
      </c>
      <c r="O25" s="10"/>
      <c r="P25" s="10">
        <v>41394</v>
      </c>
      <c r="Q25" s="10">
        <v>41051</v>
      </c>
      <c r="R25" s="35">
        <f t="shared" si="0"/>
        <v>494</v>
      </c>
      <c r="S25" s="35">
        <f t="shared" si="1"/>
        <v>41051</v>
      </c>
      <c r="T25"/>
    </row>
    <row r="26" spans="1:20">
      <c r="A26" t="s">
        <v>154</v>
      </c>
      <c r="D26" t="s">
        <v>16</v>
      </c>
      <c r="F26" t="s">
        <v>152</v>
      </c>
      <c r="G26" t="s">
        <v>153</v>
      </c>
      <c r="H26" t="s">
        <v>591</v>
      </c>
      <c r="I26" t="s">
        <v>151</v>
      </c>
      <c r="J26" t="s">
        <v>19</v>
      </c>
      <c r="K26" t="s">
        <v>350</v>
      </c>
      <c r="L26" t="s">
        <v>81</v>
      </c>
      <c r="M26" s="10">
        <v>40312</v>
      </c>
      <c r="N26" s="10">
        <v>40472</v>
      </c>
      <c r="O26" s="10"/>
      <c r="P26" s="10"/>
      <c r="Q26" s="10">
        <v>41004</v>
      </c>
      <c r="R26" s="35">
        <f t="shared" si="0"/>
        <v>692</v>
      </c>
      <c r="S26" s="35">
        <f t="shared" si="1"/>
        <v>41004</v>
      </c>
    </row>
    <row r="27" spans="1:20">
      <c r="A27" t="s">
        <v>738</v>
      </c>
      <c r="D27" t="s">
        <v>16</v>
      </c>
      <c r="F27" t="s">
        <v>138</v>
      </c>
      <c r="G27" t="s">
        <v>99</v>
      </c>
      <c r="H27" t="s">
        <v>591</v>
      </c>
      <c r="I27" t="s">
        <v>13</v>
      </c>
      <c r="J27" t="s">
        <v>146</v>
      </c>
      <c r="K27" t="s">
        <v>705</v>
      </c>
      <c r="L27" t="s">
        <v>147</v>
      </c>
      <c r="M27" s="10">
        <v>40693</v>
      </c>
      <c r="N27" s="10">
        <v>40919</v>
      </c>
      <c r="O27" s="10">
        <v>41386</v>
      </c>
      <c r="P27" s="10">
        <v>41428</v>
      </c>
      <c r="Q27" s="10">
        <v>41428</v>
      </c>
      <c r="R27" s="35">
        <f t="shared" si="0"/>
        <v>735</v>
      </c>
      <c r="S27" s="35">
        <f t="shared" si="1"/>
        <v>42</v>
      </c>
    </row>
    <row r="28" spans="1:20">
      <c r="A28" t="s">
        <v>163</v>
      </c>
      <c r="B28" t="s">
        <v>164</v>
      </c>
      <c r="D28" t="s">
        <v>16</v>
      </c>
      <c r="F28" t="s">
        <v>166</v>
      </c>
      <c r="G28" t="s">
        <v>167</v>
      </c>
      <c r="H28" t="s">
        <v>591</v>
      </c>
      <c r="I28" t="s">
        <v>165</v>
      </c>
      <c r="J28" t="s">
        <v>11</v>
      </c>
      <c r="L28" t="s">
        <v>48</v>
      </c>
      <c r="M28" s="10">
        <v>40274</v>
      </c>
      <c r="N28" s="10">
        <v>40255</v>
      </c>
      <c r="O28" s="10">
        <v>41103</v>
      </c>
      <c r="P28" s="10"/>
      <c r="Q28" s="10">
        <v>41201</v>
      </c>
      <c r="R28" s="67">
        <f>(Q28-M28)</f>
        <v>927</v>
      </c>
      <c r="S28" s="35">
        <f t="shared" si="1"/>
        <v>98</v>
      </c>
    </row>
    <row r="29" spans="1:20">
      <c r="A29" t="s">
        <v>155</v>
      </c>
      <c r="D29" t="s">
        <v>16</v>
      </c>
      <c r="F29" t="s">
        <v>157</v>
      </c>
      <c r="G29" t="s">
        <v>52</v>
      </c>
      <c r="H29" t="s">
        <v>591</v>
      </c>
      <c r="I29" t="s">
        <v>156</v>
      </c>
      <c r="J29" t="s">
        <v>27</v>
      </c>
      <c r="K29" t="s">
        <v>350</v>
      </c>
      <c r="L29" t="s">
        <v>752</v>
      </c>
      <c r="M29" s="10">
        <v>40448</v>
      </c>
      <c r="N29" s="10">
        <v>40613</v>
      </c>
      <c r="O29" s="10"/>
      <c r="P29" s="10">
        <v>41381</v>
      </c>
      <c r="Q29" s="10">
        <v>41466</v>
      </c>
      <c r="R29" s="67">
        <f>(Q29-M29)</f>
        <v>1018</v>
      </c>
      <c r="S29" s="35">
        <f t="shared" si="1"/>
        <v>41466</v>
      </c>
    </row>
    <row r="30" spans="1:20">
      <c r="M30" s="10"/>
      <c r="N30" s="10"/>
      <c r="O30" s="10"/>
      <c r="P30" s="10"/>
      <c r="Q30" s="10"/>
      <c r="R30" s="35"/>
      <c r="S30" s="35"/>
    </row>
    <row r="31" spans="1:20">
      <c r="M31" s="10"/>
      <c r="N31" s="10"/>
      <c r="O31" s="10"/>
      <c r="P31" s="10"/>
      <c r="Q31" s="10" t="s">
        <v>455</v>
      </c>
      <c r="R31" s="35">
        <f>COUNT(R8:R29)</f>
        <v>22</v>
      </c>
      <c r="S31" s="35" t="s">
        <v>760</v>
      </c>
    </row>
    <row r="32" spans="1:20">
      <c r="M32" s="10"/>
      <c r="N32" s="10"/>
      <c r="O32" s="10"/>
      <c r="P32" s="10"/>
      <c r="Q32" s="10"/>
      <c r="R32" s="35">
        <f>AVERAGE(R8:R29)</f>
        <v>405.72727272727275</v>
      </c>
      <c r="S32" s="35" t="s">
        <v>745</v>
      </c>
    </row>
    <row r="33" spans="1:20">
      <c r="M33" s="10"/>
      <c r="N33" s="10"/>
      <c r="O33" s="10"/>
      <c r="P33" s="10"/>
      <c r="Q33" s="10"/>
      <c r="R33" s="35">
        <f>MEDIAN(R8:R29)</f>
        <v>345</v>
      </c>
      <c r="S33" s="35" t="s">
        <v>746</v>
      </c>
    </row>
    <row r="34" spans="1:20">
      <c r="M34" s="10"/>
      <c r="N34" s="10"/>
      <c r="O34" s="10"/>
      <c r="P34" s="10"/>
      <c r="Q34" s="10"/>
      <c r="R34" s="35">
        <f>_xlfn.STDEV.P(R8:R29)</f>
        <v>233.84769359917343</v>
      </c>
      <c r="S34" s="35" t="s">
        <v>747</v>
      </c>
    </row>
    <row r="35" spans="1:20">
      <c r="M35" s="10"/>
      <c r="N35" s="10"/>
      <c r="O35" s="10"/>
      <c r="P35" s="10"/>
      <c r="Q35" s="10"/>
      <c r="R35" s="35"/>
      <c r="S35" s="35"/>
    </row>
    <row r="36" spans="1:20">
      <c r="M36" s="10"/>
      <c r="N36" s="10"/>
      <c r="O36" s="10"/>
      <c r="P36" s="10"/>
      <c r="Q36" s="10"/>
      <c r="R36" s="35"/>
      <c r="S36" s="35"/>
    </row>
    <row r="37" spans="1:20">
      <c r="A37" t="s">
        <v>26</v>
      </c>
      <c r="D37" t="s">
        <v>16</v>
      </c>
      <c r="F37" t="s">
        <v>21</v>
      </c>
      <c r="G37" t="s">
        <v>22</v>
      </c>
      <c r="H37" t="s">
        <v>591</v>
      </c>
      <c r="I37" t="s">
        <v>28</v>
      </c>
      <c r="J37" t="s">
        <v>27</v>
      </c>
      <c r="K37" t="s">
        <v>667</v>
      </c>
      <c r="L37" t="s">
        <v>29</v>
      </c>
      <c r="M37" s="10"/>
      <c r="N37" s="10">
        <v>37231</v>
      </c>
      <c r="O37" s="10">
        <v>37231</v>
      </c>
      <c r="P37" s="10">
        <v>37260</v>
      </c>
      <c r="Q37" s="10">
        <v>37308</v>
      </c>
      <c r="R37" s="35">
        <f t="shared" ref="R37:R70" si="2">(Q37-M37)</f>
        <v>37308</v>
      </c>
      <c r="S37" s="35">
        <f t="shared" ref="S37:S70" si="3">(Q37-O37)</f>
        <v>77</v>
      </c>
    </row>
    <row r="38" spans="1:20">
      <c r="A38" t="s">
        <v>57</v>
      </c>
      <c r="D38" t="s">
        <v>16</v>
      </c>
      <c r="F38" t="s">
        <v>58</v>
      </c>
      <c r="G38" t="s">
        <v>59</v>
      </c>
      <c r="H38" t="s">
        <v>591</v>
      </c>
      <c r="J38" t="s">
        <v>19</v>
      </c>
      <c r="K38" t="s">
        <v>672</v>
      </c>
      <c r="M38" s="10"/>
      <c r="N38" s="10"/>
      <c r="O38" s="10">
        <v>37383</v>
      </c>
      <c r="P38" s="10">
        <v>37377</v>
      </c>
      <c r="Q38" s="10">
        <v>37377</v>
      </c>
      <c r="R38" s="35">
        <f t="shared" si="2"/>
        <v>37377</v>
      </c>
      <c r="S38" s="35">
        <f t="shared" si="3"/>
        <v>-6</v>
      </c>
    </row>
    <row r="39" spans="1:20">
      <c r="A39" t="s">
        <v>178</v>
      </c>
      <c r="D39" t="s">
        <v>16</v>
      </c>
      <c r="F39" t="s">
        <v>179</v>
      </c>
      <c r="G39" t="s">
        <v>180</v>
      </c>
      <c r="H39" t="s">
        <v>591</v>
      </c>
      <c r="I39" t="s">
        <v>89</v>
      </c>
      <c r="J39" t="s">
        <v>27</v>
      </c>
      <c r="L39" t="s">
        <v>81</v>
      </c>
      <c r="M39" s="10"/>
      <c r="N39" s="10"/>
      <c r="O39" s="10"/>
      <c r="P39" s="10"/>
      <c r="Q39" s="10">
        <v>38408</v>
      </c>
      <c r="R39" s="35">
        <f t="shared" si="2"/>
        <v>38408</v>
      </c>
      <c r="S39" s="35">
        <f t="shared" si="3"/>
        <v>38408</v>
      </c>
    </row>
    <row r="40" spans="1:20">
      <c r="A40" s="2" t="s">
        <v>24</v>
      </c>
      <c r="B40" s="2"/>
      <c r="C40" s="2"/>
      <c r="D40" s="2" t="s">
        <v>16</v>
      </c>
      <c r="E40" s="2"/>
      <c r="F40" s="2" t="s">
        <v>25</v>
      </c>
      <c r="G40" s="2"/>
      <c r="H40" s="2"/>
      <c r="I40" s="2"/>
      <c r="J40" s="2"/>
      <c r="K40" s="2"/>
      <c r="L40" s="2"/>
      <c r="M40" s="21"/>
      <c r="N40" s="21"/>
      <c r="O40" s="21"/>
      <c r="P40" s="21">
        <v>38749</v>
      </c>
      <c r="Q40" s="21">
        <v>38749</v>
      </c>
      <c r="R40" s="35">
        <f t="shared" si="2"/>
        <v>38749</v>
      </c>
      <c r="S40" s="35">
        <f t="shared" si="3"/>
        <v>38749</v>
      </c>
      <c r="T40" s="2"/>
    </row>
    <row r="41" spans="1:20">
      <c r="A41" s="2" t="s">
        <v>30</v>
      </c>
      <c r="B41" s="2"/>
      <c r="C41" s="2"/>
      <c r="D41" s="2" t="s">
        <v>16</v>
      </c>
      <c r="E41" s="2"/>
      <c r="F41" s="2" t="s">
        <v>32</v>
      </c>
      <c r="G41" s="2" t="s">
        <v>33</v>
      </c>
      <c r="H41" s="2" t="s">
        <v>591</v>
      </c>
      <c r="I41" s="2" t="s">
        <v>31</v>
      </c>
      <c r="J41" s="2" t="s">
        <v>27</v>
      </c>
      <c r="K41" s="2" t="s">
        <v>668</v>
      </c>
      <c r="L41" s="2"/>
      <c r="M41" s="21"/>
      <c r="N41" s="21"/>
      <c r="O41" s="21"/>
      <c r="P41" s="21"/>
      <c r="Q41" s="21">
        <v>38871</v>
      </c>
      <c r="R41" s="35">
        <f t="shared" si="2"/>
        <v>38871</v>
      </c>
      <c r="S41" s="35">
        <f t="shared" si="3"/>
        <v>38871</v>
      </c>
      <c r="T41" s="2"/>
    </row>
    <row r="42" spans="1:20">
      <c r="A42" t="s">
        <v>190</v>
      </c>
      <c r="B42" t="s">
        <v>191</v>
      </c>
      <c r="D42" t="s">
        <v>16</v>
      </c>
      <c r="E42" t="s">
        <v>716</v>
      </c>
      <c r="F42" t="s">
        <v>192</v>
      </c>
      <c r="G42" t="s">
        <v>193</v>
      </c>
      <c r="H42" t="s">
        <v>591</v>
      </c>
      <c r="I42" t="s">
        <v>67</v>
      </c>
      <c r="J42" t="s">
        <v>27</v>
      </c>
      <c r="K42" t="s">
        <v>717</v>
      </c>
      <c r="L42" t="s">
        <v>194</v>
      </c>
      <c r="M42" s="10"/>
      <c r="N42" s="10"/>
      <c r="O42" s="10">
        <v>38915</v>
      </c>
      <c r="P42" s="10"/>
      <c r="Q42" s="10">
        <v>39016</v>
      </c>
      <c r="R42" s="35">
        <f t="shared" si="2"/>
        <v>39016</v>
      </c>
      <c r="S42" s="35">
        <f t="shared" si="3"/>
        <v>101</v>
      </c>
    </row>
    <row r="43" spans="1:20">
      <c r="A43" t="s">
        <v>195</v>
      </c>
      <c r="D43" t="s">
        <v>718</v>
      </c>
      <c r="F43" t="s">
        <v>198</v>
      </c>
      <c r="G43" t="s">
        <v>199</v>
      </c>
      <c r="H43" t="s">
        <v>633</v>
      </c>
      <c r="I43" t="s">
        <v>197</v>
      </c>
      <c r="J43" t="s">
        <v>196</v>
      </c>
      <c r="K43" t="s">
        <v>214</v>
      </c>
      <c r="L43" t="s">
        <v>29</v>
      </c>
      <c r="M43" s="10"/>
      <c r="N43" s="10"/>
      <c r="O43" s="10"/>
      <c r="P43" s="10"/>
      <c r="Q43" s="10">
        <v>39119</v>
      </c>
      <c r="R43" s="35">
        <f t="shared" si="2"/>
        <v>39119</v>
      </c>
      <c r="S43" s="35">
        <f t="shared" si="3"/>
        <v>39119</v>
      </c>
    </row>
    <row r="44" spans="1:20">
      <c r="A44" s="2" t="s">
        <v>64</v>
      </c>
      <c r="B44" s="2"/>
      <c r="C44" s="2"/>
      <c r="D44" s="2" t="s">
        <v>16</v>
      </c>
      <c r="E44" s="2"/>
      <c r="F44" s="2"/>
      <c r="G44" s="2" t="s">
        <v>52</v>
      </c>
      <c r="H44" s="2" t="s">
        <v>591</v>
      </c>
      <c r="I44" s="2" t="s">
        <v>13</v>
      </c>
      <c r="J44" s="2" t="s">
        <v>27</v>
      </c>
      <c r="K44" s="2" t="s">
        <v>674</v>
      </c>
      <c r="L44" s="2"/>
      <c r="M44" s="21"/>
      <c r="N44" s="21"/>
      <c r="O44" s="21"/>
      <c r="P44" s="21"/>
      <c r="Q44" s="21">
        <v>39203</v>
      </c>
      <c r="R44" s="35">
        <f t="shared" si="2"/>
        <v>39203</v>
      </c>
      <c r="S44" s="35">
        <f t="shared" si="3"/>
        <v>39203</v>
      </c>
      <c r="T44" s="2"/>
    </row>
    <row r="45" spans="1:20">
      <c r="A45" t="s">
        <v>187</v>
      </c>
      <c r="D45" t="s">
        <v>16</v>
      </c>
      <c r="F45" t="s">
        <v>188</v>
      </c>
      <c r="G45" t="s">
        <v>52</v>
      </c>
      <c r="H45" t="s">
        <v>591</v>
      </c>
      <c r="I45" t="s">
        <v>13</v>
      </c>
      <c r="J45" t="s">
        <v>177</v>
      </c>
      <c r="K45" t="s">
        <v>715</v>
      </c>
      <c r="L45" t="s">
        <v>189</v>
      </c>
      <c r="M45" s="10"/>
      <c r="N45" s="10"/>
      <c r="O45" s="10"/>
      <c r="P45" s="10">
        <v>39220</v>
      </c>
      <c r="Q45" s="10">
        <v>39232</v>
      </c>
      <c r="R45" s="35">
        <f t="shared" si="2"/>
        <v>39232</v>
      </c>
      <c r="S45" s="35">
        <f t="shared" si="3"/>
        <v>39232</v>
      </c>
    </row>
    <row r="46" spans="1:20">
      <c r="A46" t="s">
        <v>39</v>
      </c>
      <c r="D46" t="s">
        <v>16</v>
      </c>
      <c r="F46" t="s">
        <v>40</v>
      </c>
      <c r="G46" t="s">
        <v>41</v>
      </c>
      <c r="H46" t="s">
        <v>669</v>
      </c>
      <c r="I46" t="s">
        <v>36</v>
      </c>
      <c r="J46" t="s">
        <v>11</v>
      </c>
      <c r="M46" s="10"/>
      <c r="N46" s="10">
        <v>39603</v>
      </c>
      <c r="O46" s="10">
        <v>39673</v>
      </c>
      <c r="P46" s="10">
        <v>39706</v>
      </c>
      <c r="Q46" s="10">
        <v>39714</v>
      </c>
      <c r="R46" s="35">
        <f t="shared" si="2"/>
        <v>39714</v>
      </c>
      <c r="S46" s="35">
        <f t="shared" si="3"/>
        <v>41</v>
      </c>
    </row>
    <row r="47" spans="1:20">
      <c r="A47" t="s">
        <v>87</v>
      </c>
      <c r="B47" t="s">
        <v>88</v>
      </c>
      <c r="D47" t="s">
        <v>16</v>
      </c>
      <c r="E47" t="s">
        <v>682</v>
      </c>
      <c r="F47" t="s">
        <v>90</v>
      </c>
      <c r="G47" t="s">
        <v>91</v>
      </c>
      <c r="H47" t="s">
        <v>591</v>
      </c>
      <c r="I47" t="s">
        <v>89</v>
      </c>
      <c r="J47" t="s">
        <v>19</v>
      </c>
      <c r="K47" t="s">
        <v>370</v>
      </c>
      <c r="L47" t="s">
        <v>81</v>
      </c>
      <c r="M47" s="10"/>
      <c r="N47" s="10">
        <v>40021</v>
      </c>
      <c r="O47" s="10"/>
      <c r="P47" s="10"/>
      <c r="Q47" s="10">
        <v>40024</v>
      </c>
      <c r="R47" s="35">
        <f t="shared" si="2"/>
        <v>40024</v>
      </c>
      <c r="S47" s="35">
        <f t="shared" si="3"/>
        <v>40024</v>
      </c>
    </row>
    <row r="48" spans="1:20" s="2" customFormat="1">
      <c r="A48" t="s">
        <v>184</v>
      </c>
      <c r="B48"/>
      <c r="C48"/>
      <c r="D48" t="s">
        <v>16</v>
      </c>
      <c r="E48"/>
      <c r="F48" t="s">
        <v>185</v>
      </c>
      <c r="G48" t="s">
        <v>186</v>
      </c>
      <c r="H48" t="s">
        <v>591</v>
      </c>
      <c r="I48" t="s">
        <v>13</v>
      </c>
      <c r="J48" t="s">
        <v>11</v>
      </c>
      <c r="K48"/>
      <c r="L48"/>
      <c r="M48" s="10"/>
      <c r="N48" s="10"/>
      <c r="O48" s="10"/>
      <c r="P48" s="10">
        <v>37879</v>
      </c>
      <c r="Q48" s="10">
        <v>40049</v>
      </c>
      <c r="R48" s="35">
        <f t="shared" si="2"/>
        <v>40049</v>
      </c>
      <c r="S48" s="35">
        <f t="shared" si="3"/>
        <v>40049</v>
      </c>
      <c r="T48"/>
    </row>
    <row r="49" spans="1:20">
      <c r="A49" t="s">
        <v>55</v>
      </c>
      <c r="D49" t="s">
        <v>16</v>
      </c>
      <c r="F49" t="s">
        <v>46</v>
      </c>
      <c r="G49" t="s">
        <v>56</v>
      </c>
      <c r="H49" t="s">
        <v>591</v>
      </c>
      <c r="I49" t="s">
        <v>28</v>
      </c>
      <c r="J49" t="s">
        <v>19</v>
      </c>
      <c r="K49" t="s">
        <v>470</v>
      </c>
      <c r="M49" s="10"/>
      <c r="N49" s="10">
        <v>39912</v>
      </c>
      <c r="O49" s="10">
        <v>39891</v>
      </c>
      <c r="P49" s="10">
        <v>41528</v>
      </c>
      <c r="Q49" s="10">
        <v>40067</v>
      </c>
      <c r="R49" s="35">
        <f t="shared" si="2"/>
        <v>40067</v>
      </c>
      <c r="S49" s="35">
        <f t="shared" si="3"/>
        <v>176</v>
      </c>
    </row>
    <row r="50" spans="1:20">
      <c r="A50" t="s">
        <v>670</v>
      </c>
      <c r="D50" t="s">
        <v>16</v>
      </c>
      <c r="F50" t="s">
        <v>46</v>
      </c>
      <c r="G50" t="s">
        <v>671</v>
      </c>
      <c r="H50" t="s">
        <v>591</v>
      </c>
      <c r="I50" t="s">
        <v>28</v>
      </c>
      <c r="J50" t="s">
        <v>19</v>
      </c>
      <c r="K50" t="s">
        <v>470</v>
      </c>
      <c r="M50" s="10"/>
      <c r="N50" s="10"/>
      <c r="O50" s="10">
        <v>39891</v>
      </c>
      <c r="P50" s="10"/>
      <c r="Q50" s="10">
        <v>40067</v>
      </c>
      <c r="R50" s="35">
        <f t="shared" si="2"/>
        <v>40067</v>
      </c>
      <c r="S50" s="35">
        <f t="shared" si="3"/>
        <v>176</v>
      </c>
    </row>
    <row r="51" spans="1:20">
      <c r="A51" t="s">
        <v>42</v>
      </c>
      <c r="D51" t="s">
        <v>16</v>
      </c>
      <c r="F51" t="s">
        <v>43</v>
      </c>
      <c r="G51" t="s">
        <v>44</v>
      </c>
      <c r="H51" t="s">
        <v>669</v>
      </c>
      <c r="J51" t="s">
        <v>11</v>
      </c>
      <c r="K51" t="s">
        <v>470</v>
      </c>
      <c r="M51" s="10"/>
      <c r="N51" s="10">
        <v>39607</v>
      </c>
      <c r="O51" s="10">
        <v>40092</v>
      </c>
      <c r="P51" s="10"/>
      <c r="Q51" s="10">
        <v>40149</v>
      </c>
      <c r="R51" s="35">
        <f t="shared" si="2"/>
        <v>40149</v>
      </c>
      <c r="S51" s="35">
        <f t="shared" si="3"/>
        <v>57</v>
      </c>
    </row>
    <row r="52" spans="1:20">
      <c r="A52" t="s">
        <v>49</v>
      </c>
      <c r="D52" t="s">
        <v>16</v>
      </c>
      <c r="G52" t="s">
        <v>50</v>
      </c>
      <c r="H52" t="s">
        <v>669</v>
      </c>
      <c r="I52" t="s">
        <v>36</v>
      </c>
      <c r="J52" t="s">
        <v>27</v>
      </c>
      <c r="K52" t="s">
        <v>204</v>
      </c>
      <c r="M52" s="10"/>
      <c r="N52" s="10">
        <v>40228</v>
      </c>
      <c r="O52" s="10">
        <v>40256</v>
      </c>
      <c r="P52" s="10">
        <v>40270</v>
      </c>
      <c r="Q52" s="10">
        <v>40326</v>
      </c>
      <c r="R52" s="35">
        <f t="shared" si="2"/>
        <v>40326</v>
      </c>
      <c r="S52" s="35">
        <f t="shared" si="3"/>
        <v>70</v>
      </c>
    </row>
    <row r="53" spans="1:20">
      <c r="A53" t="s">
        <v>65</v>
      </c>
      <c r="B53" t="s">
        <v>66</v>
      </c>
      <c r="D53" t="s">
        <v>16</v>
      </c>
      <c r="E53" t="s">
        <v>675</v>
      </c>
      <c r="F53" t="s">
        <v>68</v>
      </c>
      <c r="G53" t="s">
        <v>52</v>
      </c>
      <c r="H53" t="s">
        <v>591</v>
      </c>
      <c r="I53" t="s">
        <v>67</v>
      </c>
      <c r="J53" t="s">
        <v>11</v>
      </c>
      <c r="K53" t="s">
        <v>370</v>
      </c>
      <c r="L53" t="s">
        <v>69</v>
      </c>
      <c r="M53" s="10"/>
      <c r="N53" s="10"/>
      <c r="O53" s="10">
        <v>40294</v>
      </c>
      <c r="P53" s="10"/>
      <c r="Q53" s="10">
        <v>40333</v>
      </c>
      <c r="R53" s="35">
        <f t="shared" si="2"/>
        <v>40333</v>
      </c>
      <c r="S53" s="35">
        <f t="shared" si="3"/>
        <v>39</v>
      </c>
    </row>
    <row r="54" spans="1:20">
      <c r="A54" s="2" t="s">
        <v>45</v>
      </c>
      <c r="B54" s="2"/>
      <c r="C54" s="2"/>
      <c r="D54" s="2" t="s">
        <v>16</v>
      </c>
      <c r="E54" s="2"/>
      <c r="F54" s="2" t="s">
        <v>46</v>
      </c>
      <c r="G54" s="2" t="s">
        <v>47</v>
      </c>
      <c r="H54" s="2" t="s">
        <v>669</v>
      </c>
      <c r="I54" s="2" t="s">
        <v>36</v>
      </c>
      <c r="J54" s="2" t="s">
        <v>19</v>
      </c>
      <c r="K54" s="2"/>
      <c r="L54" s="2" t="s">
        <v>48</v>
      </c>
      <c r="M54" s="21"/>
      <c r="N54" s="21">
        <v>40158</v>
      </c>
      <c r="O54" s="21"/>
      <c r="P54" s="21"/>
      <c r="Q54" s="21">
        <v>40350</v>
      </c>
      <c r="R54" s="35">
        <f t="shared" si="2"/>
        <v>40350</v>
      </c>
      <c r="S54" s="35">
        <f t="shared" si="3"/>
        <v>40350</v>
      </c>
      <c r="T54" s="2"/>
    </row>
    <row r="55" spans="1:20">
      <c r="A55" t="s">
        <v>150</v>
      </c>
      <c r="D55" t="s">
        <v>16</v>
      </c>
      <c r="F55" t="s">
        <v>152</v>
      </c>
      <c r="G55" t="s">
        <v>153</v>
      </c>
      <c r="H55" t="s">
        <v>591</v>
      </c>
      <c r="I55" t="s">
        <v>151</v>
      </c>
      <c r="J55" t="s">
        <v>27</v>
      </c>
      <c r="K55" t="s">
        <v>707</v>
      </c>
      <c r="L55" t="s">
        <v>81</v>
      </c>
      <c r="M55" s="10"/>
      <c r="N55" s="10">
        <v>40101</v>
      </c>
      <c r="O55" s="10">
        <v>40253</v>
      </c>
      <c r="P55" s="10">
        <v>40297</v>
      </c>
      <c r="Q55" s="10">
        <v>40403</v>
      </c>
      <c r="R55" s="35">
        <f t="shared" si="2"/>
        <v>40403</v>
      </c>
      <c r="S55" s="35">
        <f t="shared" si="3"/>
        <v>150</v>
      </c>
    </row>
    <row r="56" spans="1:20">
      <c r="A56" t="s">
        <v>148</v>
      </c>
      <c r="D56" t="s">
        <v>16</v>
      </c>
      <c r="F56" t="s">
        <v>149</v>
      </c>
      <c r="G56" t="s">
        <v>44</v>
      </c>
      <c r="H56" t="s">
        <v>669</v>
      </c>
      <c r="I56" t="s">
        <v>13</v>
      </c>
      <c r="J56" t="s">
        <v>27</v>
      </c>
      <c r="K56" t="s">
        <v>706</v>
      </c>
      <c r="L56" t="s">
        <v>29</v>
      </c>
      <c r="M56" s="10"/>
      <c r="N56" s="10">
        <v>39755</v>
      </c>
      <c r="O56" s="10">
        <v>40421</v>
      </c>
      <c r="P56" s="10">
        <v>40421</v>
      </c>
      <c r="Q56" s="10">
        <v>40480</v>
      </c>
      <c r="R56" s="35">
        <f t="shared" si="2"/>
        <v>40480</v>
      </c>
      <c r="S56" s="35">
        <f t="shared" si="3"/>
        <v>59</v>
      </c>
    </row>
    <row r="57" spans="1:20">
      <c r="A57" t="s">
        <v>100</v>
      </c>
      <c r="B57" t="s">
        <v>102</v>
      </c>
      <c r="D57" t="s">
        <v>16</v>
      </c>
      <c r="E57" t="s">
        <v>686</v>
      </c>
      <c r="F57" t="s">
        <v>103</v>
      </c>
      <c r="G57" t="s">
        <v>104</v>
      </c>
      <c r="H57" t="s">
        <v>591</v>
      </c>
      <c r="I57" t="s">
        <v>89</v>
      </c>
      <c r="J57" t="s">
        <v>101</v>
      </c>
      <c r="K57" t="s">
        <v>687</v>
      </c>
      <c r="M57" s="10"/>
      <c r="N57" s="10"/>
      <c r="O57" s="10"/>
      <c r="P57" s="10">
        <v>40464</v>
      </c>
      <c r="Q57" s="10">
        <v>40518</v>
      </c>
      <c r="R57" s="35">
        <f t="shared" si="2"/>
        <v>40518</v>
      </c>
      <c r="S57" s="35">
        <f t="shared" si="3"/>
        <v>40518</v>
      </c>
    </row>
    <row r="58" spans="1:20">
      <c r="A58" t="s">
        <v>106</v>
      </c>
      <c r="D58" t="s">
        <v>16</v>
      </c>
      <c r="F58" t="s">
        <v>107</v>
      </c>
      <c r="G58" t="s">
        <v>99</v>
      </c>
      <c r="H58" t="s">
        <v>591</v>
      </c>
      <c r="I58" t="s">
        <v>89</v>
      </c>
      <c r="J58" t="s">
        <v>11</v>
      </c>
      <c r="K58" t="s">
        <v>688</v>
      </c>
      <c r="L58" t="s">
        <v>48</v>
      </c>
      <c r="M58" s="10"/>
      <c r="N58" s="10">
        <v>40395</v>
      </c>
      <c r="O58" s="10">
        <v>40848</v>
      </c>
      <c r="P58" s="10"/>
      <c r="Q58" s="10">
        <v>40609</v>
      </c>
      <c r="R58" s="35">
        <f t="shared" si="2"/>
        <v>40609</v>
      </c>
      <c r="S58" s="35">
        <f t="shared" si="3"/>
        <v>-239</v>
      </c>
    </row>
    <row r="59" spans="1:20">
      <c r="A59" t="s">
        <v>73</v>
      </c>
      <c r="B59" t="s">
        <v>74</v>
      </c>
      <c r="D59" t="s">
        <v>16</v>
      </c>
      <c r="E59" t="s">
        <v>678</v>
      </c>
      <c r="F59" t="s">
        <v>555</v>
      </c>
      <c r="G59" t="s">
        <v>76</v>
      </c>
      <c r="H59" t="s">
        <v>591</v>
      </c>
      <c r="I59" t="s">
        <v>67</v>
      </c>
      <c r="J59" t="s">
        <v>27</v>
      </c>
      <c r="K59" t="s">
        <v>679</v>
      </c>
      <c r="L59" t="s">
        <v>77</v>
      </c>
      <c r="M59" s="10"/>
      <c r="N59" s="10"/>
      <c r="O59" s="10"/>
      <c r="P59" s="10">
        <v>40646</v>
      </c>
      <c r="Q59" s="10">
        <v>40683</v>
      </c>
      <c r="R59" s="35">
        <f t="shared" si="2"/>
        <v>40683</v>
      </c>
      <c r="S59" s="35">
        <f t="shared" si="3"/>
        <v>40683</v>
      </c>
    </row>
    <row r="60" spans="1:20">
      <c r="A60" t="s">
        <v>70</v>
      </c>
      <c r="B60" t="s">
        <v>71</v>
      </c>
      <c r="D60" t="s">
        <v>16</v>
      </c>
      <c r="E60" t="s">
        <v>676</v>
      </c>
      <c r="G60" t="s">
        <v>52</v>
      </c>
      <c r="H60" t="s">
        <v>591</v>
      </c>
      <c r="I60" t="s">
        <v>67</v>
      </c>
      <c r="J60" t="s">
        <v>11</v>
      </c>
      <c r="K60" t="s">
        <v>677</v>
      </c>
      <c r="L60" t="s">
        <v>72</v>
      </c>
      <c r="M60" s="10"/>
      <c r="N60" s="10">
        <v>40396</v>
      </c>
      <c r="O60" s="10"/>
      <c r="P60" s="10"/>
      <c r="Q60" s="10">
        <v>40733</v>
      </c>
      <c r="R60" s="35">
        <f t="shared" si="2"/>
        <v>40733</v>
      </c>
      <c r="S60" s="35">
        <f t="shared" si="3"/>
        <v>40733</v>
      </c>
    </row>
    <row r="61" spans="1:20">
      <c r="A61" s="2" t="s">
        <v>51</v>
      </c>
      <c r="B61" s="2"/>
      <c r="C61" s="2"/>
      <c r="D61" s="2" t="s">
        <v>16</v>
      </c>
      <c r="E61" s="2"/>
      <c r="F61" s="2"/>
      <c r="G61" s="2" t="s">
        <v>52</v>
      </c>
      <c r="H61" s="2" t="s">
        <v>669</v>
      </c>
      <c r="I61" s="2"/>
      <c r="J61" s="2" t="s">
        <v>35</v>
      </c>
      <c r="K61" s="2"/>
      <c r="L61" s="2"/>
      <c r="M61" s="21"/>
      <c r="N61" s="21"/>
      <c r="O61" s="21"/>
      <c r="P61" s="21">
        <v>40772</v>
      </c>
      <c r="Q61" s="21">
        <v>40777</v>
      </c>
      <c r="R61" s="35">
        <f t="shared" si="2"/>
        <v>40777</v>
      </c>
      <c r="S61" s="35">
        <f t="shared" si="3"/>
        <v>40777</v>
      </c>
      <c r="T61" s="2"/>
    </row>
    <row r="62" spans="1:20">
      <c r="A62" t="s">
        <v>115</v>
      </c>
      <c r="B62" t="s">
        <v>116</v>
      </c>
      <c r="D62" t="s">
        <v>16</v>
      </c>
      <c r="E62" t="s">
        <v>692</v>
      </c>
      <c r="F62" t="s">
        <v>117</v>
      </c>
      <c r="G62" t="s">
        <v>91</v>
      </c>
      <c r="H62" t="s">
        <v>591</v>
      </c>
      <c r="I62" t="s">
        <v>89</v>
      </c>
      <c r="J62" t="s">
        <v>19</v>
      </c>
      <c r="L62" t="s">
        <v>118</v>
      </c>
      <c r="M62" s="10"/>
      <c r="N62" s="10">
        <v>40274</v>
      </c>
      <c r="O62" s="10"/>
      <c r="P62" s="10"/>
      <c r="Q62" s="10">
        <v>40834</v>
      </c>
      <c r="R62" s="35">
        <f t="shared" si="2"/>
        <v>40834</v>
      </c>
      <c r="S62" s="35">
        <f t="shared" si="3"/>
        <v>40834</v>
      </c>
    </row>
    <row r="63" spans="1:20">
      <c r="A63" t="s">
        <v>122</v>
      </c>
      <c r="D63" t="s">
        <v>16</v>
      </c>
      <c r="F63" t="s">
        <v>123</v>
      </c>
      <c r="G63" t="s">
        <v>52</v>
      </c>
      <c r="H63" t="s">
        <v>591</v>
      </c>
      <c r="I63" t="s">
        <v>89</v>
      </c>
      <c r="J63" t="s">
        <v>19</v>
      </c>
      <c r="K63" t="s">
        <v>684</v>
      </c>
      <c r="L63" t="s">
        <v>81</v>
      </c>
      <c r="M63" s="10"/>
      <c r="N63" s="10">
        <v>40589</v>
      </c>
      <c r="O63" s="10"/>
      <c r="P63" s="10">
        <v>40996</v>
      </c>
      <c r="Q63" s="10">
        <v>40996</v>
      </c>
      <c r="R63" s="35">
        <f t="shared" si="2"/>
        <v>40996</v>
      </c>
      <c r="S63" s="35">
        <f t="shared" si="3"/>
        <v>40996</v>
      </c>
    </row>
    <row r="64" spans="1:20">
      <c r="A64" t="s">
        <v>108</v>
      </c>
      <c r="D64" t="s">
        <v>16</v>
      </c>
      <c r="F64" t="s">
        <v>110</v>
      </c>
      <c r="G64" t="s">
        <v>111</v>
      </c>
      <c r="H64" t="s">
        <v>591</v>
      </c>
      <c r="I64" t="s">
        <v>109</v>
      </c>
      <c r="J64" t="s">
        <v>19</v>
      </c>
      <c r="K64" t="s">
        <v>689</v>
      </c>
      <c r="L64" t="s">
        <v>77</v>
      </c>
      <c r="M64" s="10"/>
      <c r="N64" s="10">
        <v>40724</v>
      </c>
      <c r="O64" s="10"/>
      <c r="P64" s="10">
        <v>41015</v>
      </c>
      <c r="Q64" s="10">
        <v>41051</v>
      </c>
      <c r="R64" s="35">
        <f t="shared" si="2"/>
        <v>41051</v>
      </c>
      <c r="S64" s="35">
        <f t="shared" si="3"/>
        <v>41051</v>
      </c>
      <c r="T64" t="s">
        <v>108</v>
      </c>
    </row>
    <row r="65" spans="1:20">
      <c r="A65" t="s">
        <v>112</v>
      </c>
      <c r="B65" t="s">
        <v>113</v>
      </c>
      <c r="D65" t="s">
        <v>16</v>
      </c>
      <c r="E65" t="s">
        <v>690</v>
      </c>
      <c r="F65" t="s">
        <v>110</v>
      </c>
      <c r="G65" t="s">
        <v>111</v>
      </c>
      <c r="H65" t="s">
        <v>591</v>
      </c>
      <c r="I65" t="s">
        <v>89</v>
      </c>
      <c r="J65" t="s">
        <v>19</v>
      </c>
      <c r="L65" t="s">
        <v>77</v>
      </c>
      <c r="M65" s="10"/>
      <c r="N65" s="10"/>
      <c r="O65" s="10"/>
      <c r="P65" s="10"/>
      <c r="Q65" s="10">
        <v>41051</v>
      </c>
      <c r="R65" s="35">
        <f t="shared" si="2"/>
        <v>41051</v>
      </c>
      <c r="S65" s="35">
        <f t="shared" si="3"/>
        <v>41051</v>
      </c>
    </row>
    <row r="66" spans="1:20">
      <c r="A66" t="s">
        <v>129</v>
      </c>
      <c r="B66" t="s">
        <v>130</v>
      </c>
      <c r="D66" t="s">
        <v>16</v>
      </c>
      <c r="E66" t="s">
        <v>697</v>
      </c>
      <c r="F66" t="s">
        <v>110</v>
      </c>
      <c r="G66" t="s">
        <v>111</v>
      </c>
      <c r="H66" t="s">
        <v>591</v>
      </c>
      <c r="I66" t="s">
        <v>89</v>
      </c>
      <c r="J66" t="s">
        <v>19</v>
      </c>
      <c r="K66" t="s">
        <v>698</v>
      </c>
      <c r="L66" t="s">
        <v>131</v>
      </c>
      <c r="M66" s="10"/>
      <c r="N66" s="10">
        <v>40966</v>
      </c>
      <c r="O66" s="10"/>
      <c r="P66" s="10">
        <v>41016</v>
      </c>
      <c r="Q66" s="10">
        <v>41051</v>
      </c>
      <c r="R66" s="35">
        <f t="shared" si="2"/>
        <v>41051</v>
      </c>
      <c r="S66" s="35">
        <f t="shared" si="3"/>
        <v>41051</v>
      </c>
    </row>
    <row r="67" spans="1:20">
      <c r="A67" t="s">
        <v>176</v>
      </c>
      <c r="B67" t="s">
        <v>113</v>
      </c>
      <c r="D67" t="s">
        <v>16</v>
      </c>
      <c r="F67" t="s">
        <v>110</v>
      </c>
      <c r="G67" t="s">
        <v>111</v>
      </c>
      <c r="H67" t="s">
        <v>591</v>
      </c>
      <c r="I67" t="s">
        <v>89</v>
      </c>
      <c r="J67" t="s">
        <v>177</v>
      </c>
      <c r="K67" t="s">
        <v>713</v>
      </c>
      <c r="M67" s="10"/>
      <c r="N67" s="10">
        <v>40724</v>
      </c>
      <c r="O67" s="10">
        <v>41015</v>
      </c>
      <c r="P67" s="10"/>
      <c r="Q67" s="10">
        <v>41051</v>
      </c>
      <c r="R67" s="35">
        <f t="shared" si="2"/>
        <v>41051</v>
      </c>
      <c r="S67" s="35">
        <f t="shared" si="3"/>
        <v>36</v>
      </c>
      <c r="T67" t="s">
        <v>105</v>
      </c>
    </row>
    <row r="68" spans="1:20">
      <c r="A68" t="s">
        <v>78</v>
      </c>
      <c r="B68" t="s">
        <v>79</v>
      </c>
      <c r="D68" t="s">
        <v>16</v>
      </c>
      <c r="E68" t="s">
        <v>680</v>
      </c>
      <c r="F68" t="s">
        <v>75</v>
      </c>
      <c r="G68" t="s">
        <v>80</v>
      </c>
      <c r="H68" t="s">
        <v>591</v>
      </c>
      <c r="I68" t="s">
        <v>67</v>
      </c>
      <c r="J68" t="s">
        <v>27</v>
      </c>
      <c r="K68" t="s">
        <v>681</v>
      </c>
      <c r="L68" t="s">
        <v>81</v>
      </c>
      <c r="M68" s="10"/>
      <c r="N68" s="10"/>
      <c r="O68" s="10">
        <v>41193</v>
      </c>
      <c r="P68" s="10">
        <v>41212</v>
      </c>
      <c r="Q68" s="10">
        <v>41212</v>
      </c>
      <c r="R68" s="35">
        <f t="shared" si="2"/>
        <v>41212</v>
      </c>
      <c r="S68" s="35">
        <f t="shared" si="3"/>
        <v>19</v>
      </c>
    </row>
    <row r="69" spans="1:20">
      <c r="A69" t="s">
        <v>18</v>
      </c>
      <c r="D69" t="s">
        <v>16</v>
      </c>
      <c r="F69" t="s">
        <v>21</v>
      </c>
      <c r="G69" t="s">
        <v>22</v>
      </c>
      <c r="H69" t="s">
        <v>591</v>
      </c>
      <c r="I69" t="s">
        <v>20</v>
      </c>
      <c r="J69" t="s">
        <v>19</v>
      </c>
      <c r="L69" t="s">
        <v>23</v>
      </c>
      <c r="M69" s="10" t="s">
        <v>455</v>
      </c>
      <c r="N69" s="10">
        <v>38393</v>
      </c>
      <c r="O69" s="10">
        <v>38544</v>
      </c>
      <c r="P69" s="10"/>
      <c r="Q69" s="10"/>
      <c r="R69" s="35" t="e">
        <f t="shared" si="2"/>
        <v>#VALUE!</v>
      </c>
      <c r="S69" s="35">
        <f t="shared" si="3"/>
        <v>-38544</v>
      </c>
    </row>
    <row r="70" spans="1:20">
      <c r="A70" t="s">
        <v>158</v>
      </c>
      <c r="D70" t="s">
        <v>16</v>
      </c>
      <c r="F70" t="s">
        <v>43</v>
      </c>
      <c r="G70" t="s">
        <v>44</v>
      </c>
      <c r="H70" t="s">
        <v>669</v>
      </c>
      <c r="J70" t="s">
        <v>11</v>
      </c>
      <c r="M70" s="10" t="s">
        <v>455</v>
      </c>
      <c r="N70" s="10"/>
      <c r="O70" s="10">
        <v>40092</v>
      </c>
      <c r="P70" s="10"/>
      <c r="Q70" s="10">
        <v>40149</v>
      </c>
      <c r="R70" s="35" t="e">
        <f t="shared" si="2"/>
        <v>#VALUE!</v>
      </c>
      <c r="S70" s="35">
        <f t="shared" si="3"/>
        <v>57</v>
      </c>
    </row>
    <row r="71" spans="1:20">
      <c r="M71" s="10"/>
      <c r="N71" s="10"/>
      <c r="O71" s="10"/>
      <c r="P71" s="10"/>
      <c r="Q71" s="10"/>
      <c r="R71" s="10"/>
      <c r="S71" s="10"/>
    </row>
    <row r="72" spans="1:20">
      <c r="M72" s="10"/>
      <c r="N72" s="10"/>
      <c r="O72" s="10"/>
      <c r="P72" s="10"/>
      <c r="Q72" s="10"/>
      <c r="R72" s="10"/>
      <c r="S72" s="10"/>
    </row>
    <row r="73" spans="1:20">
      <c r="M73" s="10"/>
      <c r="N73" s="10"/>
      <c r="O73" s="10"/>
      <c r="P73" s="10"/>
      <c r="Q73" s="10"/>
      <c r="R73" s="10"/>
      <c r="S73" s="10"/>
    </row>
    <row r="74" spans="1:20">
      <c r="M74" s="10"/>
      <c r="N74" s="10"/>
      <c r="O74" s="10"/>
      <c r="P74" s="10"/>
      <c r="Q74" s="10"/>
      <c r="R74" s="10"/>
      <c r="S74" s="10"/>
    </row>
    <row r="75" spans="1:20">
      <c r="M75" s="10"/>
      <c r="N75" s="10"/>
      <c r="O75" s="10"/>
      <c r="P75" s="10"/>
      <c r="Q75" s="10"/>
      <c r="R75" s="10"/>
      <c r="S75" s="10"/>
    </row>
    <row r="76" spans="1:20">
      <c r="M76" s="10"/>
      <c r="N76" s="10" t="s">
        <v>455</v>
      </c>
      <c r="O76" s="10"/>
      <c r="P76" s="10"/>
      <c r="Q76" s="10"/>
      <c r="R76" s="10"/>
      <c r="S76" s="10"/>
    </row>
    <row r="77" spans="1:20">
      <c r="M77" s="10"/>
      <c r="N77" s="10"/>
      <c r="O77" s="10"/>
      <c r="P77" s="10"/>
      <c r="Q77" s="10"/>
      <c r="R77" s="10"/>
      <c r="S77" s="10"/>
    </row>
    <row r="78" spans="1:20">
      <c r="M78" s="10"/>
      <c r="N78" s="10"/>
      <c r="O78" s="10"/>
      <c r="P78" s="10"/>
      <c r="Q78" s="10"/>
      <c r="R78" s="10"/>
      <c r="S78" s="10"/>
    </row>
    <row r="79" spans="1:20">
      <c r="M79" s="10"/>
      <c r="N79" s="10"/>
      <c r="O79" s="10"/>
      <c r="P79" s="10"/>
      <c r="Q79" s="10"/>
      <c r="R79" s="10"/>
      <c r="S79" s="10"/>
    </row>
    <row r="80" spans="1:20">
      <c r="M80" s="10"/>
      <c r="N80" s="10"/>
      <c r="O80" s="10"/>
      <c r="P80" s="10"/>
      <c r="Q80" s="10"/>
      <c r="R80" s="10"/>
      <c r="S80" s="10"/>
    </row>
    <row r="81" spans="13:19">
      <c r="M81" s="10"/>
      <c r="N81" s="10"/>
      <c r="O81" s="10"/>
      <c r="P81" s="10"/>
      <c r="Q81" s="10"/>
      <c r="R81" s="10"/>
      <c r="S81" s="10"/>
    </row>
    <row r="82" spans="13:19">
      <c r="M82" s="10"/>
      <c r="N82" s="10"/>
      <c r="O82" s="10"/>
      <c r="P82" s="10"/>
      <c r="Q82" s="10"/>
      <c r="R82" s="10"/>
      <c r="S82" s="10"/>
    </row>
    <row r="83" spans="13:19">
      <c r="M83" s="10"/>
      <c r="N83" s="10"/>
      <c r="O83" s="10"/>
      <c r="P83" s="10"/>
      <c r="Q83" s="10"/>
      <c r="R83" s="10"/>
      <c r="S83" s="10"/>
    </row>
    <row r="84" spans="13:19">
      <c r="M84" s="10"/>
      <c r="N84" s="10"/>
      <c r="O84" s="10"/>
      <c r="P84" s="10"/>
      <c r="Q84" s="10"/>
      <c r="R84" s="10"/>
      <c r="S84" s="10"/>
    </row>
    <row r="85" spans="13:19">
      <c r="M85" s="10"/>
      <c r="N85" s="10"/>
      <c r="O85" s="10"/>
      <c r="P85" s="10"/>
      <c r="Q85" s="10"/>
      <c r="R85" s="10"/>
      <c r="S85" s="10"/>
    </row>
    <row r="86" spans="13:19">
      <c r="M86" s="10"/>
      <c r="N86" s="10"/>
      <c r="O86" s="10"/>
      <c r="P86" s="10"/>
      <c r="Q86" s="10"/>
      <c r="R86" s="10"/>
      <c r="S86" s="10"/>
    </row>
    <row r="87" spans="13:19">
      <c r="M87" s="10"/>
      <c r="N87" s="10"/>
      <c r="O87" s="10"/>
      <c r="P87" s="10"/>
      <c r="Q87" s="10"/>
      <c r="R87" s="10"/>
      <c r="S87" s="10"/>
    </row>
    <row r="88" spans="13:19">
      <c r="M88" s="10"/>
      <c r="N88" s="10"/>
      <c r="O88" s="10"/>
      <c r="P88" s="10"/>
      <c r="Q88" s="10"/>
      <c r="R88" s="10"/>
      <c r="S88" s="10"/>
    </row>
    <row r="89" spans="13:19">
      <c r="M89" s="10"/>
      <c r="N89" s="10"/>
      <c r="O89" s="10"/>
      <c r="P89" s="10"/>
      <c r="Q89" s="10"/>
      <c r="R89" s="10"/>
      <c r="S89" s="10"/>
    </row>
    <row r="90" spans="13:19">
      <c r="M90" s="10"/>
      <c r="N90" s="10"/>
      <c r="O90" s="10"/>
      <c r="P90" s="10"/>
      <c r="Q90" s="10"/>
      <c r="R90" s="10"/>
      <c r="S90" s="10"/>
    </row>
    <row r="91" spans="13:19">
      <c r="M91" s="10"/>
      <c r="N91" s="10"/>
      <c r="O91" s="10"/>
      <c r="P91" s="10"/>
      <c r="Q91" s="10"/>
      <c r="R91" s="10"/>
      <c r="S91" s="10"/>
    </row>
    <row r="92" spans="13:19">
      <c r="M92" s="10"/>
      <c r="N92" s="10"/>
      <c r="O92" s="10"/>
      <c r="P92" s="10"/>
      <c r="Q92" s="10"/>
      <c r="R92" s="10"/>
      <c r="S92" s="10"/>
    </row>
    <row r="93" spans="13:19">
      <c r="M93" s="10"/>
      <c r="N93" s="10"/>
      <c r="O93" s="10"/>
      <c r="P93" s="10"/>
      <c r="Q93" s="10"/>
      <c r="R93" s="10"/>
      <c r="S93" s="10"/>
    </row>
    <row r="94" spans="13:19">
      <c r="M94" s="10"/>
      <c r="N94" s="10"/>
      <c r="O94" s="10"/>
      <c r="P94" s="10"/>
      <c r="Q94" s="10"/>
      <c r="R94" s="10"/>
      <c r="S94" s="10"/>
    </row>
    <row r="95" spans="13:19">
      <c r="M95" s="10"/>
      <c r="N95" s="10"/>
      <c r="O95" s="10"/>
      <c r="P95" s="10"/>
      <c r="Q95" s="10"/>
      <c r="R95" s="10"/>
      <c r="S95" s="10"/>
    </row>
    <row r="96" spans="13:19">
      <c r="M96" s="10"/>
      <c r="N96" s="10"/>
      <c r="O96" s="10"/>
      <c r="P96" s="10"/>
      <c r="Q96" s="10"/>
      <c r="R96" s="10"/>
      <c r="S96" s="10"/>
    </row>
    <row r="97" spans="13:19">
      <c r="M97" s="10"/>
      <c r="N97" s="10"/>
      <c r="O97" s="10"/>
      <c r="P97" s="10"/>
      <c r="Q97" s="10"/>
      <c r="R97" s="10"/>
      <c r="S97" s="10"/>
    </row>
    <row r="98" spans="13:19">
      <c r="M98" s="10"/>
      <c r="N98" s="10"/>
      <c r="O98" s="10"/>
      <c r="P98" s="10"/>
      <c r="Q98" s="10"/>
      <c r="R98" s="10"/>
      <c r="S98" s="10"/>
    </row>
    <row r="99" spans="13:19">
      <c r="M99" s="10"/>
      <c r="N99" s="10"/>
      <c r="O99" s="10"/>
      <c r="P99" s="10"/>
      <c r="Q99" s="10"/>
      <c r="R99" s="10"/>
      <c r="S99" s="10"/>
    </row>
    <row r="100" spans="13:19">
      <c r="M100" s="10"/>
      <c r="N100" s="10"/>
      <c r="O100" s="10"/>
      <c r="P100" s="10"/>
      <c r="Q100" s="10"/>
      <c r="R100" s="10"/>
      <c r="S100" s="10"/>
    </row>
    <row r="101" spans="13:19">
      <c r="M101" s="10"/>
      <c r="N101" s="10"/>
      <c r="O101" s="10"/>
      <c r="P101" s="10"/>
      <c r="Q101" s="10"/>
      <c r="R101" s="10"/>
      <c r="S101" s="10"/>
    </row>
    <row r="102" spans="13:19">
      <c r="M102" s="10"/>
      <c r="N102" s="10"/>
      <c r="O102" s="10"/>
      <c r="P102" s="10"/>
      <c r="Q102" s="10"/>
      <c r="R102" s="10"/>
      <c r="S102" s="10"/>
    </row>
    <row r="103" spans="13:19">
      <c r="M103" s="10"/>
      <c r="N103" s="10"/>
      <c r="O103" s="10"/>
      <c r="P103" s="10"/>
      <c r="Q103" s="10"/>
      <c r="R103" s="10"/>
      <c r="S103" s="10"/>
    </row>
    <row r="104" spans="13:19">
      <c r="M104" s="10"/>
      <c r="N104" s="10"/>
      <c r="O104" s="10"/>
      <c r="P104" s="10"/>
      <c r="Q104" s="10"/>
      <c r="R104" s="10"/>
      <c r="S104" s="10"/>
    </row>
    <row r="105" spans="13:19">
      <c r="M105" s="10"/>
      <c r="N105" s="10"/>
      <c r="O105" s="10"/>
      <c r="P105" s="10"/>
      <c r="Q105" s="10"/>
      <c r="R105" s="10"/>
      <c r="S105" s="10"/>
    </row>
    <row r="106" spans="13:19">
      <c r="M106" s="10"/>
      <c r="N106" s="10"/>
      <c r="O106" s="10"/>
      <c r="P106" s="10"/>
      <c r="Q106" s="10"/>
      <c r="R106" s="10"/>
      <c r="S106" s="10"/>
    </row>
    <row r="107" spans="13:19">
      <c r="M107" s="10"/>
      <c r="N107" s="10"/>
      <c r="O107" s="10"/>
      <c r="P107" s="10"/>
      <c r="Q107" s="10"/>
      <c r="R107" s="10"/>
      <c r="S107" s="10"/>
    </row>
    <row r="108" spans="13:19">
      <c r="M108" s="10"/>
      <c r="N108" s="10"/>
      <c r="O108" s="10"/>
      <c r="P108" s="10"/>
      <c r="Q108" s="10"/>
      <c r="R108" s="10"/>
      <c r="S108" s="10"/>
    </row>
    <row r="109" spans="13:19">
      <c r="M109" s="10"/>
      <c r="N109" s="10"/>
      <c r="O109" s="10"/>
      <c r="P109" s="10"/>
      <c r="Q109" s="10"/>
      <c r="R109" s="10"/>
      <c r="S109" s="10"/>
    </row>
    <row r="110" spans="13:19">
      <c r="M110" s="10"/>
      <c r="N110" s="10"/>
      <c r="O110" s="10"/>
      <c r="P110" s="10"/>
      <c r="Q110" s="10"/>
      <c r="R110" s="10"/>
      <c r="S110" s="10"/>
    </row>
    <row r="111" spans="13:19">
      <c r="M111" s="10"/>
      <c r="N111" s="10"/>
      <c r="O111" s="10"/>
      <c r="P111" s="10"/>
      <c r="Q111" s="10"/>
      <c r="R111" s="10"/>
      <c r="S111" s="10"/>
    </row>
    <row r="112" spans="13:19">
      <c r="M112" s="10"/>
      <c r="N112" s="10"/>
      <c r="O112" s="10"/>
      <c r="P112" s="10"/>
      <c r="Q112" s="10"/>
      <c r="R112" s="10"/>
      <c r="S112" s="10"/>
    </row>
    <row r="113" spans="13:19">
      <c r="M113" s="10"/>
      <c r="N113" s="10"/>
      <c r="O113" s="10"/>
      <c r="P113" s="10"/>
      <c r="Q113" s="10"/>
      <c r="R113" s="10"/>
      <c r="S113" s="10"/>
    </row>
    <row r="114" spans="13:19">
      <c r="M114" s="10"/>
      <c r="N114" s="10"/>
      <c r="O114" s="10"/>
      <c r="P114" s="10"/>
      <c r="Q114" s="10"/>
      <c r="R114" s="10"/>
      <c r="S114" s="10"/>
    </row>
    <row r="115" spans="13:19">
      <c r="M115" s="10"/>
      <c r="N115" s="10"/>
      <c r="O115" s="10"/>
      <c r="P115" s="10"/>
      <c r="Q115" s="10"/>
      <c r="R115" s="10"/>
      <c r="S115" s="10"/>
    </row>
    <row r="116" spans="13:19">
      <c r="M116" s="10"/>
      <c r="N116" s="10"/>
      <c r="O116" s="10"/>
      <c r="P116" s="10"/>
      <c r="Q116" s="10"/>
      <c r="R116" s="10"/>
      <c r="S116" s="10"/>
    </row>
    <row r="117" spans="13:19">
      <c r="M117" s="10"/>
      <c r="N117" s="10"/>
      <c r="O117" s="10"/>
      <c r="P117" s="10"/>
      <c r="Q117" s="10"/>
      <c r="R117" s="10"/>
      <c r="S117" s="10"/>
    </row>
    <row r="118" spans="13:19">
      <c r="M118" s="10"/>
      <c r="N118" s="10"/>
      <c r="O118" s="10"/>
      <c r="P118" s="10"/>
      <c r="Q118" s="10"/>
      <c r="R118" s="10"/>
      <c r="S118" s="10"/>
    </row>
    <row r="119" spans="13:19">
      <c r="M119" s="10"/>
      <c r="N119" s="10"/>
      <c r="O119" s="10"/>
      <c r="P119" s="10"/>
      <c r="Q119" s="10"/>
      <c r="R119" s="10"/>
      <c r="S119" s="10"/>
    </row>
    <row r="120" spans="13:19">
      <c r="M120" s="10"/>
      <c r="N120" s="10"/>
      <c r="O120" s="10"/>
      <c r="P120" s="10"/>
      <c r="Q120" s="10"/>
      <c r="R120" s="10"/>
      <c r="S120" s="10"/>
    </row>
    <row r="121" spans="13:19">
      <c r="M121" s="10"/>
      <c r="N121" s="10"/>
      <c r="O121" s="10"/>
      <c r="P121" s="10"/>
      <c r="Q121" s="10"/>
      <c r="R121" s="10"/>
      <c r="S121" s="10"/>
    </row>
    <row r="122" spans="13:19">
      <c r="M122" s="10"/>
      <c r="N122" s="10"/>
      <c r="O122" s="10"/>
      <c r="P122" s="10"/>
      <c r="Q122" s="10"/>
      <c r="R122" s="10"/>
      <c r="S122" s="10"/>
    </row>
    <row r="123" spans="13:19">
      <c r="M123" s="10"/>
      <c r="N123" s="10"/>
      <c r="O123" s="10"/>
      <c r="P123" s="10"/>
      <c r="Q123" s="10"/>
      <c r="R123" s="10"/>
      <c r="S123" s="10"/>
    </row>
    <row r="124" spans="13:19">
      <c r="M124" s="10"/>
      <c r="N124" s="10"/>
      <c r="O124" s="10"/>
      <c r="P124" s="10"/>
      <c r="Q124" s="10"/>
      <c r="R124" s="10"/>
      <c r="S124" s="10"/>
    </row>
    <row r="125" spans="13:19">
      <c r="M125" s="10"/>
      <c r="N125" s="10"/>
      <c r="O125" s="10"/>
      <c r="P125" s="10"/>
      <c r="Q125" s="10"/>
      <c r="R125" s="10"/>
      <c r="S125" s="10"/>
    </row>
    <row r="126" spans="13:19">
      <c r="M126" s="10"/>
      <c r="N126" s="10"/>
      <c r="O126" s="10"/>
      <c r="P126" s="10"/>
      <c r="Q126" s="10"/>
      <c r="R126" s="10"/>
      <c r="S126" s="10"/>
    </row>
    <row r="127" spans="13:19">
      <c r="M127" s="10"/>
      <c r="N127" s="10"/>
      <c r="O127" s="10"/>
      <c r="P127" s="10"/>
      <c r="Q127" s="10"/>
      <c r="R127" s="10"/>
      <c r="S127" s="10"/>
    </row>
    <row r="128" spans="13:19">
      <c r="M128" s="10"/>
      <c r="N128" s="10"/>
      <c r="O128" s="10"/>
      <c r="P128" s="10"/>
      <c r="Q128" s="10"/>
      <c r="R128" s="10"/>
      <c r="S128" s="10"/>
    </row>
    <row r="129" spans="13:19">
      <c r="M129" s="10"/>
      <c r="N129" s="10"/>
      <c r="O129" s="10"/>
      <c r="P129" s="10"/>
      <c r="Q129" s="10"/>
      <c r="R129" s="10"/>
      <c r="S129" s="10"/>
    </row>
    <row r="130" spans="13:19">
      <c r="M130" s="10"/>
      <c r="N130" s="10"/>
      <c r="O130" s="10"/>
      <c r="P130" s="10"/>
      <c r="Q130" s="10"/>
      <c r="R130" s="10"/>
      <c r="S130" s="10"/>
    </row>
    <row r="131" spans="13:19">
      <c r="M131" s="10"/>
      <c r="N131" s="10"/>
      <c r="O131" s="10"/>
      <c r="P131" s="10"/>
      <c r="Q131" s="10"/>
      <c r="R131" s="10"/>
      <c r="S131" s="10"/>
    </row>
    <row r="132" spans="13:19">
      <c r="M132" s="10"/>
      <c r="N132" s="10"/>
      <c r="O132" s="10"/>
      <c r="P132" s="10"/>
      <c r="Q132" s="10"/>
      <c r="R132" s="10"/>
      <c r="S132" s="10"/>
    </row>
    <row r="133" spans="13:19">
      <c r="M133" s="10"/>
      <c r="N133" s="10"/>
      <c r="O133" s="10"/>
      <c r="P133" s="10"/>
      <c r="Q133" s="10"/>
      <c r="R133" s="10"/>
      <c r="S133" s="10"/>
    </row>
    <row r="134" spans="13:19">
      <c r="M134" s="10"/>
      <c r="N134" s="10"/>
      <c r="O134" s="10"/>
      <c r="P134" s="10"/>
      <c r="Q134" s="10"/>
      <c r="R134" s="10"/>
      <c r="S134" s="10"/>
    </row>
    <row r="135" spans="13:19">
      <c r="M135" s="10"/>
      <c r="N135" s="10"/>
      <c r="O135" s="10"/>
      <c r="P135" s="10"/>
      <c r="Q135" s="10"/>
      <c r="R135" s="10"/>
      <c r="S135" s="10"/>
    </row>
    <row r="136" spans="13:19">
      <c r="M136" s="10"/>
      <c r="N136" s="10"/>
      <c r="O136" s="10"/>
      <c r="P136" s="10"/>
      <c r="Q136" s="10"/>
      <c r="R136" s="10"/>
      <c r="S136" s="10"/>
    </row>
    <row r="137" spans="13:19">
      <c r="M137" s="10"/>
      <c r="N137" s="10"/>
      <c r="O137" s="10"/>
      <c r="P137" s="10"/>
      <c r="Q137" s="10"/>
      <c r="R137" s="10"/>
      <c r="S137" s="10"/>
    </row>
    <row r="138" spans="13:19">
      <c r="M138" s="10"/>
      <c r="N138" s="10"/>
      <c r="O138" s="10"/>
      <c r="P138" s="10"/>
      <c r="Q138" s="10"/>
      <c r="R138" s="10"/>
      <c r="S138" s="10"/>
    </row>
    <row r="139" spans="13:19">
      <c r="M139" s="10"/>
      <c r="N139" s="10"/>
      <c r="O139" s="10"/>
      <c r="P139" s="10"/>
      <c r="Q139" s="10"/>
      <c r="R139" s="10"/>
      <c r="S139" s="10"/>
    </row>
    <row r="140" spans="13:19">
      <c r="M140" s="10"/>
      <c r="N140" s="10"/>
      <c r="O140" s="10"/>
      <c r="P140" s="10"/>
      <c r="Q140" s="10"/>
      <c r="R140" s="10"/>
      <c r="S140" s="10"/>
    </row>
    <row r="141" spans="13:19">
      <c r="M141" s="10"/>
      <c r="N141" s="10"/>
      <c r="O141" s="10"/>
      <c r="P141" s="10"/>
      <c r="Q141" s="10"/>
      <c r="R141" s="10"/>
      <c r="S141" s="10"/>
    </row>
    <row r="142" spans="13:19">
      <c r="M142" s="10"/>
      <c r="N142" s="10"/>
      <c r="O142" s="10"/>
      <c r="P142" s="10"/>
      <c r="Q142" s="10"/>
      <c r="R142" s="10"/>
      <c r="S142" s="10"/>
    </row>
    <row r="143" spans="13:19">
      <c r="M143" s="10"/>
      <c r="N143" s="10"/>
      <c r="O143" s="10"/>
      <c r="P143" s="10"/>
      <c r="Q143" s="10"/>
      <c r="R143" s="10"/>
      <c r="S143" s="10"/>
    </row>
    <row r="144" spans="13:19">
      <c r="M144" s="10"/>
      <c r="N144" s="10"/>
      <c r="O144" s="10"/>
      <c r="P144" s="10"/>
      <c r="Q144" s="10"/>
      <c r="R144" s="10"/>
      <c r="S144" s="10"/>
    </row>
    <row r="145" spans="13:19">
      <c r="M145" s="10"/>
      <c r="N145" s="10"/>
      <c r="O145" s="10"/>
      <c r="P145" s="10"/>
      <c r="Q145" s="10"/>
      <c r="R145" s="10"/>
      <c r="S145" s="10"/>
    </row>
    <row r="146" spans="13:19">
      <c r="M146" s="10"/>
      <c r="N146" s="10"/>
      <c r="O146" s="10"/>
      <c r="P146" s="10"/>
      <c r="Q146" s="10"/>
      <c r="R146" s="10"/>
      <c r="S146" s="10"/>
    </row>
    <row r="147" spans="13:19">
      <c r="M147" s="10"/>
      <c r="N147" s="10"/>
      <c r="O147" s="10"/>
      <c r="P147" s="10"/>
      <c r="Q147" s="10"/>
      <c r="R147" s="10"/>
      <c r="S147" s="10"/>
    </row>
    <row r="148" spans="13:19">
      <c r="M148" s="10"/>
      <c r="N148" s="10"/>
      <c r="O148" s="10"/>
      <c r="P148" s="10"/>
      <c r="Q148" s="10"/>
      <c r="R148" s="10"/>
      <c r="S148" s="10"/>
    </row>
    <row r="149" spans="13:19">
      <c r="M149" s="10"/>
      <c r="N149" s="10"/>
      <c r="O149" s="10"/>
      <c r="P149" s="10"/>
      <c r="Q149" s="10"/>
      <c r="R149" s="10"/>
      <c r="S149" s="10"/>
    </row>
    <row r="150" spans="13:19">
      <c r="M150" s="10"/>
      <c r="N150" s="10"/>
      <c r="O150" s="10"/>
      <c r="P150" s="10"/>
      <c r="Q150" s="10"/>
      <c r="R150" s="10"/>
      <c r="S150" s="10"/>
    </row>
    <row r="151" spans="13:19">
      <c r="M151" s="10"/>
      <c r="N151" s="10"/>
      <c r="O151" s="10"/>
      <c r="P151" s="10"/>
      <c r="Q151" s="10"/>
      <c r="R151" s="10"/>
      <c r="S151" s="10"/>
    </row>
    <row r="152" spans="13:19">
      <c r="M152" s="10"/>
      <c r="N152" s="10"/>
      <c r="O152" s="10"/>
      <c r="P152" s="10"/>
      <c r="Q152" s="10"/>
      <c r="R152" s="10"/>
      <c r="S152" s="10"/>
    </row>
    <row r="153" spans="13:19">
      <c r="M153" s="10"/>
      <c r="N153" s="10"/>
      <c r="O153" s="10"/>
      <c r="P153" s="10"/>
      <c r="Q153" s="10"/>
      <c r="R153" s="10"/>
      <c r="S153" s="10"/>
    </row>
    <row r="154" spans="13:19">
      <c r="M154" s="10"/>
      <c r="N154" s="10"/>
      <c r="O154" s="10"/>
      <c r="P154" s="10"/>
      <c r="Q154" s="10"/>
      <c r="R154" s="10"/>
      <c r="S154" s="10"/>
    </row>
    <row r="155" spans="13:19">
      <c r="M155" s="10"/>
      <c r="N155" s="10"/>
      <c r="O155" s="10"/>
      <c r="P155" s="10"/>
      <c r="Q155" s="10"/>
      <c r="R155" s="10"/>
      <c r="S155" s="10"/>
    </row>
    <row r="156" spans="13:19">
      <c r="M156" s="10"/>
      <c r="N156" s="10"/>
      <c r="O156" s="10"/>
      <c r="P156" s="10"/>
      <c r="Q156" s="10"/>
      <c r="R156" s="10"/>
      <c r="S156" s="10"/>
    </row>
    <row r="157" spans="13:19">
      <c r="M157" s="10"/>
      <c r="N157" s="10"/>
      <c r="O157" s="10"/>
      <c r="P157" s="10"/>
      <c r="Q157" s="10"/>
      <c r="R157" s="10"/>
      <c r="S157" s="10"/>
    </row>
    <row r="158" spans="13:19">
      <c r="M158" s="10"/>
      <c r="N158" s="10"/>
      <c r="O158" s="10"/>
      <c r="P158" s="10"/>
      <c r="Q158" s="10"/>
      <c r="R158" s="10"/>
      <c r="S158" s="10"/>
    </row>
    <row r="159" spans="13:19">
      <c r="M159" s="10"/>
      <c r="N159" s="10"/>
      <c r="O159" s="10"/>
      <c r="P159" s="10"/>
      <c r="Q159" s="10"/>
      <c r="R159" s="10"/>
      <c r="S159" s="10"/>
    </row>
    <row r="160" spans="13:19">
      <c r="M160" s="10"/>
      <c r="N160" s="10"/>
      <c r="O160" s="10"/>
      <c r="P160" s="10"/>
      <c r="Q160" s="10"/>
      <c r="R160" s="10"/>
      <c r="S160" s="10"/>
    </row>
    <row r="161" spans="13:19">
      <c r="M161" s="10"/>
      <c r="N161" s="10"/>
      <c r="O161" s="10"/>
      <c r="P161" s="10"/>
      <c r="Q161" s="10"/>
      <c r="R161" s="10"/>
      <c r="S161" s="10"/>
    </row>
    <row r="162" spans="13:19">
      <c r="M162" s="10"/>
      <c r="N162" s="10"/>
      <c r="O162" s="10"/>
      <c r="P162" s="10"/>
      <c r="Q162" s="10"/>
      <c r="R162" s="10"/>
      <c r="S162" s="10"/>
    </row>
    <row r="163" spans="13:19">
      <c r="M163" s="10"/>
      <c r="N163" s="10"/>
      <c r="O163" s="10"/>
      <c r="P163" s="10"/>
      <c r="Q163" s="10"/>
      <c r="R163" s="10"/>
      <c r="S163" s="10"/>
    </row>
    <row r="164" spans="13:19">
      <c r="M164" s="10"/>
      <c r="N164" s="10"/>
      <c r="O164" s="10"/>
      <c r="P164" s="10"/>
      <c r="Q164" s="10"/>
      <c r="R164" s="10"/>
      <c r="S164" s="10"/>
    </row>
    <row r="165" spans="13:19">
      <c r="M165" s="10"/>
      <c r="N165" s="10"/>
      <c r="O165" s="10"/>
      <c r="P165" s="10"/>
      <c r="Q165" s="10"/>
      <c r="R165" s="10"/>
      <c r="S165" s="10"/>
    </row>
    <row r="166" spans="13:19">
      <c r="M166" s="10"/>
      <c r="N166" s="10"/>
      <c r="O166" s="10"/>
      <c r="P166" s="10"/>
      <c r="Q166" s="10"/>
      <c r="R166" s="10"/>
      <c r="S166" s="10"/>
    </row>
    <row r="167" spans="13:19">
      <c r="M167" s="10"/>
      <c r="N167" s="10"/>
      <c r="O167" s="10"/>
      <c r="P167" s="10"/>
      <c r="Q167" s="10"/>
      <c r="R167" s="10"/>
      <c r="S167" s="10"/>
    </row>
    <row r="168" spans="13:19">
      <c r="M168" s="10"/>
      <c r="N168" s="10"/>
      <c r="O168" s="10"/>
      <c r="P168" s="10"/>
      <c r="Q168" s="10"/>
      <c r="R168" s="10"/>
      <c r="S168" s="10"/>
    </row>
    <row r="169" spans="13:19">
      <c r="M169" s="10"/>
      <c r="N169" s="10"/>
      <c r="O169" s="10"/>
      <c r="P169" s="10"/>
      <c r="Q169" s="10"/>
      <c r="R169" s="10"/>
      <c r="S169" s="10"/>
    </row>
    <row r="170" spans="13:19">
      <c r="M170" s="10"/>
      <c r="N170" s="10"/>
      <c r="O170" s="10"/>
      <c r="P170" s="10"/>
      <c r="Q170" s="10"/>
      <c r="R170" s="10"/>
      <c r="S170" s="10"/>
    </row>
    <row r="171" spans="13:19">
      <c r="M171" s="10"/>
      <c r="N171" s="10"/>
      <c r="O171" s="10"/>
      <c r="P171" s="10"/>
      <c r="Q171" s="10"/>
      <c r="R171" s="10"/>
      <c r="S171" s="10"/>
    </row>
    <row r="172" spans="13:19">
      <c r="M172" s="10"/>
      <c r="N172" s="10"/>
      <c r="O172" s="10"/>
      <c r="P172" s="10"/>
      <c r="Q172" s="10"/>
      <c r="R172" s="10"/>
      <c r="S172" s="10"/>
    </row>
    <row r="173" spans="13:19">
      <c r="M173" s="10"/>
      <c r="N173" s="10"/>
      <c r="O173" s="10"/>
      <c r="P173" s="10"/>
      <c r="Q173" s="10"/>
      <c r="R173" s="10"/>
      <c r="S173" s="10"/>
    </row>
    <row r="174" spans="13:19">
      <c r="M174" s="10"/>
      <c r="N174" s="10"/>
      <c r="O174" s="10"/>
      <c r="P174" s="10"/>
      <c r="Q174" s="10"/>
      <c r="R174" s="10"/>
      <c r="S174" s="10"/>
    </row>
    <row r="175" spans="13:19">
      <c r="M175" s="10"/>
      <c r="N175" s="10"/>
      <c r="O175" s="10"/>
      <c r="P175" s="10"/>
      <c r="Q175" s="10"/>
      <c r="R175" s="10"/>
      <c r="S175" s="10"/>
    </row>
    <row r="176" spans="13:19">
      <c r="M176" s="10"/>
      <c r="N176" s="10"/>
      <c r="O176" s="10"/>
      <c r="P176" s="10"/>
      <c r="Q176" s="10"/>
      <c r="R176" s="10"/>
      <c r="S176" s="10"/>
    </row>
    <row r="177" spans="13:19">
      <c r="M177" s="10"/>
      <c r="N177" s="10"/>
      <c r="O177" s="10"/>
      <c r="P177" s="10"/>
      <c r="Q177" s="10"/>
      <c r="R177" s="10"/>
      <c r="S177" s="10"/>
    </row>
    <row r="178" spans="13:19">
      <c r="M178" s="10"/>
      <c r="N178" s="10"/>
      <c r="O178" s="10"/>
      <c r="P178" s="10"/>
      <c r="Q178" s="10"/>
      <c r="R178" s="10"/>
      <c r="S178" s="10"/>
    </row>
    <row r="179" spans="13:19">
      <c r="M179" s="10"/>
      <c r="N179" s="10"/>
      <c r="O179" s="10"/>
      <c r="P179" s="10"/>
      <c r="Q179" s="10"/>
      <c r="R179" s="10"/>
      <c r="S179" s="10"/>
    </row>
    <row r="180" spans="13:19">
      <c r="M180" s="10"/>
      <c r="N180" s="10"/>
      <c r="O180" s="10"/>
      <c r="P180" s="10"/>
      <c r="Q180" s="10"/>
      <c r="R180" s="10"/>
      <c r="S180" s="10"/>
    </row>
    <row r="181" spans="13:19">
      <c r="M181" s="10"/>
      <c r="N181" s="10"/>
      <c r="O181" s="10"/>
      <c r="P181" s="10"/>
      <c r="Q181" s="10"/>
      <c r="R181" s="10"/>
      <c r="S181" s="10"/>
    </row>
    <row r="182" spans="13:19">
      <c r="M182" s="10"/>
      <c r="N182" s="10"/>
      <c r="O182" s="10"/>
      <c r="P182" s="10"/>
      <c r="Q182" s="10"/>
      <c r="R182" s="10"/>
      <c r="S182" s="10"/>
    </row>
    <row r="183" spans="13:19">
      <c r="M183" s="10"/>
      <c r="N183" s="10"/>
      <c r="O183" s="10"/>
      <c r="P183" s="10"/>
      <c r="Q183" s="10"/>
      <c r="R183" s="10"/>
      <c r="S183" s="10"/>
    </row>
    <row r="184" spans="13:19">
      <c r="M184" s="10"/>
      <c r="N184" s="10"/>
      <c r="O184" s="10"/>
      <c r="P184" s="10"/>
      <c r="Q184" s="10"/>
      <c r="R184" s="10"/>
      <c r="S184" s="10"/>
    </row>
    <row r="185" spans="13:19">
      <c r="M185" s="10"/>
      <c r="N185" s="10"/>
      <c r="O185" s="10"/>
      <c r="P185" s="10"/>
      <c r="Q185" s="10"/>
      <c r="R185" s="10"/>
      <c r="S185" s="10"/>
    </row>
    <row r="186" spans="13:19">
      <c r="M186" s="10"/>
      <c r="N186" s="10"/>
      <c r="O186" s="10"/>
      <c r="P186" s="10"/>
      <c r="Q186" s="10"/>
      <c r="R186" s="10"/>
      <c r="S186" s="10"/>
    </row>
    <row r="187" spans="13:19">
      <c r="M187" s="10"/>
      <c r="N187" s="10"/>
      <c r="O187" s="10"/>
      <c r="P187" s="10"/>
      <c r="Q187" s="10"/>
      <c r="R187" s="10"/>
      <c r="S187" s="10"/>
    </row>
    <row r="188" spans="13:19">
      <c r="M188" s="10"/>
      <c r="N188" s="10"/>
      <c r="O188" s="10"/>
      <c r="P188" s="10"/>
      <c r="Q188" s="10"/>
      <c r="R188" s="10"/>
      <c r="S188" s="10"/>
    </row>
  </sheetData>
  <autoFilter ref="A1:T70">
    <sortState ref="A2:T61">
      <sortCondition ref="R1:R61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91"/>
  <sheetViews>
    <sheetView zoomScale="80" zoomScaleNormal="80" zoomScalePageLayoutView="80" workbookViewId="0">
      <selection activeCell="K28" sqref="K28"/>
    </sheetView>
  </sheetViews>
  <sheetFormatPr baseColWidth="10" defaultColWidth="8.83203125" defaultRowHeight="14" x14ac:dyDescent="0"/>
  <cols>
    <col min="1" max="1" width="43.1640625" customWidth="1"/>
    <col min="2" max="2" width="17.1640625" customWidth="1"/>
    <col min="3" max="3" width="17.5" customWidth="1"/>
    <col min="4" max="4" width="8.1640625" customWidth="1"/>
    <col min="5" max="5" width="14.6640625" customWidth="1"/>
    <col min="6" max="6" width="15.33203125" customWidth="1"/>
    <col min="7" max="7" width="12.5" hidden="1" customWidth="1"/>
    <col min="8" max="8" width="14.1640625" hidden="1" customWidth="1"/>
    <col min="9" max="9" width="21.83203125" hidden="1" customWidth="1"/>
    <col min="10" max="10" width="25.33203125" customWidth="1"/>
    <col min="11" max="11" width="19" customWidth="1"/>
    <col min="12" max="12" width="18" customWidth="1"/>
    <col min="13" max="17" width="9" customWidth="1"/>
    <col min="18" max="19" width="13.6640625" hidden="1" customWidth="1"/>
    <col min="20" max="20" width="0" hidden="1" customWidth="1"/>
    <col min="21" max="21" width="0" style="19" hidden="1" customWidth="1"/>
    <col min="22" max="22" width="8.83203125" style="19"/>
    <col min="23" max="23" width="14" style="19" customWidth="1"/>
    <col min="24" max="205" width="8.83203125" style="19"/>
  </cols>
  <sheetData>
    <row r="1" spans="1:205" s="83" customFormat="1" ht="56">
      <c r="A1" s="83" t="s">
        <v>579</v>
      </c>
      <c r="B1" s="83" t="s">
        <v>1</v>
      </c>
      <c r="C1" s="83" t="s">
        <v>581</v>
      </c>
      <c r="D1" s="83" t="s">
        <v>4</v>
      </c>
      <c r="E1" s="83" t="s">
        <v>582</v>
      </c>
      <c r="F1" s="83" t="s">
        <v>583</v>
      </c>
      <c r="G1" s="83" t="s">
        <v>3</v>
      </c>
      <c r="H1" s="83" t="s">
        <v>584</v>
      </c>
      <c r="I1" s="83" t="s">
        <v>2</v>
      </c>
      <c r="J1" s="83" t="s">
        <v>0</v>
      </c>
      <c r="K1" s="83" t="s">
        <v>567</v>
      </c>
      <c r="L1" s="83" t="s">
        <v>6</v>
      </c>
      <c r="M1" s="83" t="s">
        <v>5</v>
      </c>
      <c r="N1" s="83" t="s">
        <v>585</v>
      </c>
      <c r="O1" s="83" t="s">
        <v>741</v>
      </c>
      <c r="P1" s="83" t="s">
        <v>9</v>
      </c>
      <c r="Q1" s="83" t="s">
        <v>8</v>
      </c>
      <c r="R1" s="83" t="s">
        <v>750</v>
      </c>
      <c r="S1" s="83" t="s">
        <v>751</v>
      </c>
      <c r="T1" s="83" t="s">
        <v>342</v>
      </c>
      <c r="W1" s="83" t="str">
        <f>M1</f>
        <v>NEPA ApplicationDate</v>
      </c>
      <c r="X1" s="83" t="str">
        <f t="shared" ref="X1:AA1" si="0">N1</f>
        <v>NEPA ScopingInitiatedDate</v>
      </c>
      <c r="Y1" s="83" t="str">
        <f t="shared" si="0"/>
        <v>NEPA Preliminary EA-EIS</v>
      </c>
      <c r="Z1" s="83" t="str">
        <f t="shared" si="0"/>
        <v>NEPA FinalEA-EISDate</v>
      </c>
      <c r="AA1" s="83" t="str">
        <f t="shared" si="0"/>
        <v>NEPA DecisionDocumentDate</v>
      </c>
      <c r="AC1" s="83" t="str">
        <f>W1</f>
        <v>NEPA ApplicationDate</v>
      </c>
      <c r="AD1" s="83" t="str">
        <f t="shared" ref="AD1:AG1" si="1">X1</f>
        <v>NEPA ScopingInitiatedDate</v>
      </c>
      <c r="AE1" s="83" t="str">
        <f t="shared" si="1"/>
        <v>NEPA Preliminary EA-EIS</v>
      </c>
      <c r="AF1" s="83" t="str">
        <f t="shared" si="1"/>
        <v>NEPA FinalEA-EISDate</v>
      </c>
      <c r="AG1" s="83" t="str">
        <f t="shared" si="1"/>
        <v>NEPA DecisionDocumentDate</v>
      </c>
    </row>
    <row r="2" spans="1:205">
      <c r="A2" s="2" t="s">
        <v>82</v>
      </c>
      <c r="B2" s="2"/>
      <c r="C2" s="2"/>
      <c r="D2" s="2" t="s">
        <v>16</v>
      </c>
      <c r="E2" s="2"/>
      <c r="F2" s="2" t="s">
        <v>83</v>
      </c>
      <c r="G2" s="2" t="s">
        <v>52</v>
      </c>
      <c r="H2" s="2" t="s">
        <v>591</v>
      </c>
      <c r="I2" s="2" t="s">
        <v>67</v>
      </c>
      <c r="J2" s="2" t="s">
        <v>27</v>
      </c>
      <c r="K2" s="2"/>
      <c r="L2" s="2"/>
      <c r="M2" s="21"/>
      <c r="N2" s="21"/>
      <c r="O2" s="21"/>
      <c r="P2" s="21"/>
      <c r="Q2" s="21"/>
      <c r="R2" s="35">
        <f>(Q2-M2)</f>
        <v>0</v>
      </c>
      <c r="S2" s="35">
        <f>(Q2-O2)</f>
        <v>0</v>
      </c>
      <c r="T2" s="2"/>
    </row>
    <row r="3" spans="1:205" s="2" customFormat="1">
      <c r="A3" s="2" t="s">
        <v>84</v>
      </c>
      <c r="B3" s="2" t="s">
        <v>85</v>
      </c>
      <c r="D3" s="2" t="s">
        <v>16</v>
      </c>
      <c r="F3" s="2" t="s">
        <v>75</v>
      </c>
      <c r="G3" s="2" t="s">
        <v>86</v>
      </c>
      <c r="H3" s="2" t="s">
        <v>591</v>
      </c>
      <c r="I3" s="2" t="s">
        <v>67</v>
      </c>
      <c r="J3" s="2" t="s">
        <v>27</v>
      </c>
      <c r="M3" s="21"/>
      <c r="N3" s="21"/>
      <c r="O3" s="21"/>
      <c r="P3" s="21"/>
      <c r="Q3" s="21"/>
      <c r="R3" s="35">
        <f>(Q3-M3)</f>
        <v>0</v>
      </c>
      <c r="S3" s="35">
        <f>(Q3-O3)</f>
        <v>0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</row>
    <row r="4" spans="1:205">
      <c r="A4" t="s">
        <v>34</v>
      </c>
      <c r="D4" t="s">
        <v>16</v>
      </c>
      <c r="F4" t="s">
        <v>37</v>
      </c>
      <c r="G4" t="s">
        <v>38</v>
      </c>
      <c r="H4" t="s">
        <v>669</v>
      </c>
      <c r="I4" t="s">
        <v>36</v>
      </c>
      <c r="J4" t="s">
        <v>35</v>
      </c>
      <c r="M4" s="10"/>
      <c r="N4" s="10"/>
      <c r="O4" s="10">
        <v>35913</v>
      </c>
      <c r="P4" s="10"/>
      <c r="Q4" s="10"/>
      <c r="R4" s="35">
        <f>(Q4-M4)</f>
        <v>0</v>
      </c>
      <c r="S4" s="35">
        <f>(Q4-O4)</f>
        <v>-35913</v>
      </c>
    </row>
    <row r="5" spans="1:205" s="2" customFormat="1">
      <c r="A5" t="s">
        <v>53</v>
      </c>
      <c r="B5"/>
      <c r="C5"/>
      <c r="D5" t="s">
        <v>16</v>
      </c>
      <c r="E5"/>
      <c r="F5"/>
      <c r="G5" t="s">
        <v>54</v>
      </c>
      <c r="H5" t="s">
        <v>669</v>
      </c>
      <c r="I5"/>
      <c r="J5"/>
      <c r="K5"/>
      <c r="L5"/>
      <c r="M5" s="10"/>
      <c r="N5" s="10"/>
      <c r="O5" s="10"/>
      <c r="P5" s="10"/>
      <c r="Q5" s="10"/>
      <c r="R5" s="35">
        <f>(Q5-M5)</f>
        <v>0</v>
      </c>
      <c r="S5" s="35">
        <f>(Q5-O5)</f>
        <v>0</v>
      </c>
      <c r="T5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</row>
    <row r="6" spans="1:205" s="2" customFormat="1">
      <c r="A6"/>
      <c r="B6"/>
      <c r="C6"/>
      <c r="D6"/>
      <c r="E6"/>
      <c r="F6"/>
      <c r="G6"/>
      <c r="H6"/>
      <c r="I6"/>
      <c r="J6"/>
      <c r="K6"/>
      <c r="L6"/>
      <c r="M6" s="10"/>
      <c r="N6" s="10"/>
      <c r="O6" s="10"/>
      <c r="P6" s="10"/>
      <c r="Q6" s="10"/>
      <c r="R6" s="35"/>
      <c r="S6" s="35"/>
      <c r="T6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</row>
    <row r="7" spans="1:205" s="2" customFormat="1">
      <c r="A7"/>
      <c r="B7"/>
      <c r="C7"/>
      <c r="D7"/>
      <c r="E7"/>
      <c r="F7"/>
      <c r="G7"/>
      <c r="H7"/>
      <c r="I7"/>
      <c r="J7"/>
      <c r="K7"/>
      <c r="L7"/>
      <c r="M7" s="10"/>
      <c r="N7" s="10"/>
      <c r="O7" s="10"/>
      <c r="P7" s="10"/>
      <c r="Q7" s="10"/>
      <c r="R7" s="35"/>
      <c r="S7" s="35"/>
      <c r="T7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</row>
    <row r="8" spans="1:205">
      <c r="A8" t="s">
        <v>93</v>
      </c>
      <c r="B8" t="s">
        <v>93</v>
      </c>
      <c r="D8" t="s">
        <v>16</v>
      </c>
      <c r="E8" t="s">
        <v>683</v>
      </c>
      <c r="F8" t="s">
        <v>832</v>
      </c>
      <c r="G8" t="s">
        <v>52</v>
      </c>
      <c r="H8" t="s">
        <v>719</v>
      </c>
      <c r="I8" t="s">
        <v>89</v>
      </c>
      <c r="J8" t="s">
        <v>27</v>
      </c>
      <c r="K8" t="s">
        <v>720</v>
      </c>
      <c r="L8" t="s">
        <v>757</v>
      </c>
      <c r="M8" s="10">
        <v>40122</v>
      </c>
      <c r="N8" s="10"/>
      <c r="O8" s="10"/>
      <c r="P8" s="10"/>
      <c r="Q8" s="10">
        <v>40191</v>
      </c>
      <c r="R8" s="35">
        <f t="shared" ref="R8:R16" si="2">(Q8-M8)</f>
        <v>69</v>
      </c>
      <c r="S8" s="35">
        <f t="shared" ref="S8:S16" si="3">(Q8-O8)</f>
        <v>40191</v>
      </c>
      <c r="T8" t="s">
        <v>92</v>
      </c>
      <c r="W8" s="19">
        <v>0</v>
      </c>
      <c r="X8" s="19" t="str">
        <f>IF(N8&lt;&gt;"",N8-$M8,"")</f>
        <v/>
      </c>
      <c r="Y8" s="19" t="str">
        <f>IF(O8&lt;&gt;"",O8-$M8,"")</f>
        <v/>
      </c>
      <c r="Z8" s="19" t="str">
        <f>IF(P8&lt;&gt;"",P8-$M8,"")</f>
        <v/>
      </c>
      <c r="AA8" s="19">
        <f>IF(Q8&lt;&gt;"",Q8-$M8,"")</f>
        <v>69</v>
      </c>
      <c r="AC8" s="19">
        <f t="shared" ref="AC8:AC16" si="4">W8</f>
        <v>0</v>
      </c>
    </row>
    <row r="9" spans="1:205">
      <c r="A9" t="s">
        <v>183</v>
      </c>
      <c r="D9" t="s">
        <v>16</v>
      </c>
      <c r="F9" t="s">
        <v>833</v>
      </c>
      <c r="G9" t="s">
        <v>52</v>
      </c>
      <c r="H9" t="s">
        <v>591</v>
      </c>
      <c r="I9" t="s">
        <v>13</v>
      </c>
      <c r="J9" t="s">
        <v>27</v>
      </c>
      <c r="K9" t="s">
        <v>715</v>
      </c>
      <c r="L9" t="s">
        <v>81</v>
      </c>
      <c r="M9" s="10">
        <v>39647</v>
      </c>
      <c r="N9" s="10"/>
      <c r="O9" s="10"/>
      <c r="P9" s="10">
        <v>39797</v>
      </c>
      <c r="Q9" s="10">
        <v>39797</v>
      </c>
      <c r="R9" s="35">
        <f t="shared" si="2"/>
        <v>150</v>
      </c>
      <c r="S9" s="35">
        <f t="shared" si="3"/>
        <v>39797</v>
      </c>
      <c r="W9" s="19">
        <v>0</v>
      </c>
      <c r="X9" s="19" t="str">
        <f t="shared" ref="X9:Z11" si="5">IF(N9&lt;&gt;"",N9-$M9,"")</f>
        <v/>
      </c>
      <c r="Y9" s="19" t="str">
        <f t="shared" si="5"/>
        <v/>
      </c>
      <c r="Z9" s="19">
        <f t="shared" si="5"/>
        <v>150</v>
      </c>
      <c r="AA9" s="19">
        <f>Q9-P9</f>
        <v>0</v>
      </c>
      <c r="AC9" s="19">
        <f t="shared" si="4"/>
        <v>0</v>
      </c>
    </row>
    <row r="10" spans="1:205">
      <c r="A10" t="s">
        <v>97</v>
      </c>
      <c r="D10" t="s">
        <v>16</v>
      </c>
      <c r="F10" t="s">
        <v>838</v>
      </c>
      <c r="G10" t="s">
        <v>99</v>
      </c>
      <c r="H10" t="s">
        <v>591</v>
      </c>
      <c r="I10" t="s">
        <v>89</v>
      </c>
      <c r="J10" t="s">
        <v>27</v>
      </c>
      <c r="K10" t="s">
        <v>684</v>
      </c>
      <c r="L10" t="s">
        <v>81</v>
      </c>
      <c r="M10" s="10">
        <v>40071</v>
      </c>
      <c r="N10" s="10"/>
      <c r="O10" s="10"/>
      <c r="P10" s="10">
        <v>40329</v>
      </c>
      <c r="Q10" s="10">
        <v>40336</v>
      </c>
      <c r="R10" s="35">
        <f t="shared" si="2"/>
        <v>265</v>
      </c>
      <c r="S10" s="35">
        <f t="shared" si="3"/>
        <v>40336</v>
      </c>
      <c r="W10" s="19">
        <v>0</v>
      </c>
      <c r="X10" s="19" t="str">
        <f t="shared" si="5"/>
        <v/>
      </c>
      <c r="Y10" s="19" t="str">
        <f t="shared" si="5"/>
        <v/>
      </c>
      <c r="Z10" s="19">
        <f t="shared" si="5"/>
        <v>258</v>
      </c>
      <c r="AA10" s="19">
        <f>Q10-P10</f>
        <v>7</v>
      </c>
      <c r="AC10" s="19">
        <f t="shared" si="4"/>
        <v>0</v>
      </c>
    </row>
    <row r="11" spans="1:205" s="2" customFormat="1">
      <c r="A11" t="s">
        <v>95</v>
      </c>
      <c r="B11" t="s">
        <v>96</v>
      </c>
      <c r="C11"/>
      <c r="D11" t="s">
        <v>16</v>
      </c>
      <c r="E11" t="s">
        <v>685</v>
      </c>
      <c r="F11" t="s">
        <v>839</v>
      </c>
      <c r="G11" t="s">
        <v>91</v>
      </c>
      <c r="H11" t="s">
        <v>591</v>
      </c>
      <c r="I11" t="s">
        <v>89</v>
      </c>
      <c r="J11" t="s">
        <v>27</v>
      </c>
      <c r="K11" t="s">
        <v>684</v>
      </c>
      <c r="L11" t="s">
        <v>81</v>
      </c>
      <c r="M11" s="10">
        <v>40099</v>
      </c>
      <c r="N11" s="10"/>
      <c r="O11" s="10"/>
      <c r="P11" s="10"/>
      <c r="Q11" s="10">
        <v>40391</v>
      </c>
      <c r="R11" s="35">
        <f t="shared" si="2"/>
        <v>292</v>
      </c>
      <c r="S11" s="35">
        <f t="shared" si="3"/>
        <v>40391</v>
      </c>
      <c r="T11" t="s">
        <v>455</v>
      </c>
      <c r="U11" s="19"/>
      <c r="V11" s="19"/>
      <c r="W11" s="19">
        <v>0</v>
      </c>
      <c r="X11" s="19" t="str">
        <f t="shared" si="5"/>
        <v/>
      </c>
      <c r="Y11" s="19" t="str">
        <f t="shared" si="5"/>
        <v/>
      </c>
      <c r="Z11" s="19" t="str">
        <f t="shared" si="5"/>
        <v/>
      </c>
      <c r="AA11" s="19">
        <f>IF(Q11&lt;&gt;"",Q11-$M11,"")</f>
        <v>292</v>
      </c>
      <c r="AB11" s="19"/>
      <c r="AC11" s="19">
        <f t="shared" si="4"/>
        <v>0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</row>
    <row r="12" spans="1:205">
      <c r="A12" t="s">
        <v>136</v>
      </c>
      <c r="B12" t="s">
        <v>137</v>
      </c>
      <c r="D12" t="s">
        <v>16</v>
      </c>
      <c r="E12" t="s">
        <v>699</v>
      </c>
      <c r="F12" t="s">
        <v>841</v>
      </c>
      <c r="G12" t="s">
        <v>99</v>
      </c>
      <c r="H12" t="s">
        <v>591</v>
      </c>
      <c r="I12" t="s">
        <v>13</v>
      </c>
      <c r="J12" t="s">
        <v>27</v>
      </c>
      <c r="K12" t="s">
        <v>700</v>
      </c>
      <c r="L12" t="s">
        <v>139</v>
      </c>
      <c r="M12" s="10">
        <v>40140</v>
      </c>
      <c r="N12" s="10">
        <v>40112</v>
      </c>
      <c r="O12" s="10">
        <v>40269</v>
      </c>
      <c r="P12" s="10">
        <v>40466</v>
      </c>
      <c r="Q12" s="10">
        <v>40466</v>
      </c>
      <c r="R12" s="35">
        <f t="shared" si="2"/>
        <v>326</v>
      </c>
      <c r="S12" s="35">
        <f t="shared" si="3"/>
        <v>197</v>
      </c>
      <c r="W12" s="19">
        <v>0</v>
      </c>
      <c r="X12" s="19">
        <f>IF(N12&lt;&gt;"",N12-$M12,"")</f>
        <v>-28</v>
      </c>
      <c r="Y12" s="19">
        <f>IF(O12&lt;&gt;"",O12-$M12,"")</f>
        <v>129</v>
      </c>
      <c r="Z12" s="19">
        <f>P12-O12</f>
        <v>197</v>
      </c>
      <c r="AA12" s="19">
        <f>Q12-P12</f>
        <v>0</v>
      </c>
      <c r="AC12" s="19">
        <f t="shared" si="4"/>
        <v>0</v>
      </c>
    </row>
    <row r="13" spans="1:205" s="2" customFormat="1">
      <c r="A13" t="s">
        <v>60</v>
      </c>
      <c r="B13"/>
      <c r="C13"/>
      <c r="D13" t="s">
        <v>16</v>
      </c>
      <c r="E13"/>
      <c r="F13" t="s">
        <v>844</v>
      </c>
      <c r="G13" t="s">
        <v>63</v>
      </c>
      <c r="H13" t="s">
        <v>591</v>
      </c>
      <c r="I13" t="s">
        <v>61</v>
      </c>
      <c r="J13" t="s">
        <v>27</v>
      </c>
      <c r="K13" t="s">
        <v>673</v>
      </c>
      <c r="L13" t="s">
        <v>29</v>
      </c>
      <c r="M13" s="10">
        <v>39856</v>
      </c>
      <c r="N13" s="10">
        <v>39990</v>
      </c>
      <c r="O13" s="10">
        <v>40122</v>
      </c>
      <c r="P13" s="10">
        <v>40205</v>
      </c>
      <c r="Q13" s="10">
        <v>40205</v>
      </c>
      <c r="R13" s="35">
        <f t="shared" si="2"/>
        <v>349</v>
      </c>
      <c r="S13" s="35">
        <f t="shared" si="3"/>
        <v>83</v>
      </c>
      <c r="T13"/>
      <c r="U13" s="19"/>
      <c r="V13" s="19"/>
      <c r="W13" s="19">
        <v>0</v>
      </c>
      <c r="X13" s="19">
        <f>IF(N13&lt;&gt;"",N13-$M13,"")</f>
        <v>134</v>
      </c>
      <c r="Y13" s="19">
        <f>O13-N13</f>
        <v>132</v>
      </c>
      <c r="Z13" s="19">
        <f>P13-O13</f>
        <v>83</v>
      </c>
      <c r="AA13" s="19">
        <f>Q13-P13</f>
        <v>0</v>
      </c>
      <c r="AB13" s="19"/>
      <c r="AC13" s="19">
        <f t="shared" si="4"/>
        <v>0</v>
      </c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</row>
    <row r="14" spans="1:205">
      <c r="A14" t="s">
        <v>92</v>
      </c>
      <c r="B14" t="s">
        <v>93</v>
      </c>
      <c r="D14" t="s">
        <v>16</v>
      </c>
      <c r="E14" t="s">
        <v>683</v>
      </c>
      <c r="F14" t="s">
        <v>832</v>
      </c>
      <c r="G14" t="s">
        <v>52</v>
      </c>
      <c r="H14" t="s">
        <v>591</v>
      </c>
      <c r="I14" t="s">
        <v>89</v>
      </c>
      <c r="J14" t="s">
        <v>27</v>
      </c>
      <c r="K14" t="s">
        <v>684</v>
      </c>
      <c r="L14" t="s">
        <v>81</v>
      </c>
      <c r="M14" s="10">
        <v>39828</v>
      </c>
      <c r="N14" s="10">
        <v>39828</v>
      </c>
      <c r="O14" s="10"/>
      <c r="P14" s="10"/>
      <c r="Q14" s="10">
        <v>40191</v>
      </c>
      <c r="R14" s="35">
        <f t="shared" si="2"/>
        <v>363</v>
      </c>
      <c r="S14" s="35">
        <f t="shared" si="3"/>
        <v>40191</v>
      </c>
      <c r="W14" s="19">
        <v>0</v>
      </c>
      <c r="X14" s="19">
        <f>IF(N14&lt;&gt;"",N14-$M14,"")</f>
        <v>0</v>
      </c>
      <c r="Y14" s="19" t="str">
        <f>IF(O14&lt;&gt;"",O14-$M14,"")</f>
        <v/>
      </c>
      <c r="Z14" s="19" t="str">
        <f>IF(P14&lt;&gt;"",P14-$M14,"")</f>
        <v/>
      </c>
      <c r="AA14" s="19">
        <f>IF(Q14&lt;&gt;"",Q14-$M14,"")</f>
        <v>363</v>
      </c>
      <c r="AC14" s="19">
        <f t="shared" si="4"/>
        <v>0</v>
      </c>
    </row>
    <row r="15" spans="1:205">
      <c r="A15" t="s">
        <v>128</v>
      </c>
      <c r="D15" t="s">
        <v>16</v>
      </c>
      <c r="F15" t="s">
        <v>846</v>
      </c>
      <c r="G15" t="s">
        <v>99</v>
      </c>
      <c r="H15" t="s">
        <v>591</v>
      </c>
      <c r="I15" t="s">
        <v>89</v>
      </c>
      <c r="J15" t="s">
        <v>27</v>
      </c>
      <c r="K15" t="s">
        <v>696</v>
      </c>
      <c r="L15" t="s">
        <v>81</v>
      </c>
      <c r="M15" s="10">
        <v>40805</v>
      </c>
      <c r="N15" s="10">
        <v>40925</v>
      </c>
      <c r="O15" s="10">
        <v>41137</v>
      </c>
      <c r="P15" s="10">
        <v>41255</v>
      </c>
      <c r="Q15" s="10">
        <v>41261</v>
      </c>
      <c r="R15" s="35">
        <f t="shared" si="2"/>
        <v>456</v>
      </c>
      <c r="S15" s="35">
        <f t="shared" si="3"/>
        <v>124</v>
      </c>
      <c r="W15" s="19">
        <v>0</v>
      </c>
      <c r="X15" s="19">
        <f>IF(N15&lt;&gt;"",N15-$M15,"")</f>
        <v>120</v>
      </c>
      <c r="Y15" s="19">
        <f t="shared" ref="Y15:AA16" si="6">O15-N15</f>
        <v>212</v>
      </c>
      <c r="Z15" s="19">
        <f t="shared" si="6"/>
        <v>118</v>
      </c>
      <c r="AA15" s="19">
        <f t="shared" si="6"/>
        <v>6</v>
      </c>
      <c r="AC15" s="19">
        <f t="shared" si="4"/>
        <v>0</v>
      </c>
    </row>
    <row r="16" spans="1:205">
      <c r="A16" t="s">
        <v>168</v>
      </c>
      <c r="B16" t="s">
        <v>169</v>
      </c>
      <c r="C16" t="s">
        <v>710</v>
      </c>
      <c r="D16" t="s">
        <v>16</v>
      </c>
      <c r="E16" t="s">
        <v>711</v>
      </c>
      <c r="F16" t="s">
        <v>837</v>
      </c>
      <c r="G16" t="s">
        <v>135</v>
      </c>
      <c r="H16" t="s">
        <v>591</v>
      </c>
      <c r="I16" t="s">
        <v>170</v>
      </c>
      <c r="J16" t="s">
        <v>27</v>
      </c>
      <c r="K16" t="s">
        <v>214</v>
      </c>
      <c r="L16" t="s">
        <v>172</v>
      </c>
      <c r="M16" s="10">
        <v>39918</v>
      </c>
      <c r="N16" s="10">
        <v>40086</v>
      </c>
      <c r="O16" s="10">
        <v>40326</v>
      </c>
      <c r="P16" s="10">
        <v>40378</v>
      </c>
      <c r="Q16" s="10">
        <v>40378</v>
      </c>
      <c r="R16" s="35">
        <f t="shared" si="2"/>
        <v>460</v>
      </c>
      <c r="S16" s="35">
        <f t="shared" si="3"/>
        <v>52</v>
      </c>
      <c r="W16" s="19">
        <v>0</v>
      </c>
      <c r="X16" s="19">
        <f>IF(N16&lt;&gt;"",N16-$M16,"")</f>
        <v>168</v>
      </c>
      <c r="Y16" s="19">
        <f t="shared" si="6"/>
        <v>240</v>
      </c>
      <c r="Z16" s="19">
        <f t="shared" si="6"/>
        <v>52</v>
      </c>
      <c r="AA16" s="19">
        <f t="shared" si="6"/>
        <v>0</v>
      </c>
      <c r="AC16" s="19">
        <f t="shared" si="4"/>
        <v>0</v>
      </c>
    </row>
    <row r="17" spans="1:205">
      <c r="F17" t="s">
        <v>853</v>
      </c>
      <c r="M17" s="10"/>
      <c r="N17" s="10"/>
      <c r="O17" s="10"/>
      <c r="P17" s="10"/>
      <c r="Q17" s="10"/>
      <c r="R17" s="35"/>
      <c r="S17" s="35"/>
    </row>
    <row r="18" spans="1:205">
      <c r="A18" t="s">
        <v>155</v>
      </c>
      <c r="D18" t="s">
        <v>16</v>
      </c>
      <c r="F18" t="s">
        <v>850</v>
      </c>
      <c r="G18" t="s">
        <v>52</v>
      </c>
      <c r="H18" t="s">
        <v>591</v>
      </c>
      <c r="I18" t="s">
        <v>156</v>
      </c>
      <c r="J18" t="s">
        <v>120</v>
      </c>
      <c r="K18" t="s">
        <v>350</v>
      </c>
      <c r="L18" t="s">
        <v>752</v>
      </c>
      <c r="M18" s="10">
        <v>40448</v>
      </c>
      <c r="N18" s="10">
        <v>40613</v>
      </c>
      <c r="O18" s="10"/>
      <c r="P18" s="10">
        <v>41381</v>
      </c>
      <c r="Q18" s="10">
        <v>41466</v>
      </c>
      <c r="R18" s="67">
        <f>(Q18-M18)</f>
        <v>1018</v>
      </c>
      <c r="S18" s="35">
        <f>(Q18-O18)</f>
        <v>41466</v>
      </c>
      <c r="W18" s="19">
        <v>0</v>
      </c>
      <c r="X18" s="19">
        <f>IF(N18&lt;&gt;"",N18-$M18,"")</f>
        <v>165</v>
      </c>
      <c r="Y18" s="19" t="str">
        <f>IF(O18&lt;&gt;"",O18-$M18,"")</f>
        <v/>
      </c>
      <c r="Z18" s="19">
        <f>P18-N18</f>
        <v>768</v>
      </c>
      <c r="AA18" s="19">
        <f>Q18-P18</f>
        <v>85</v>
      </c>
      <c r="AC18" s="19">
        <f>W18</f>
        <v>0</v>
      </c>
    </row>
    <row r="19" spans="1:205">
      <c r="A19" t="s">
        <v>173</v>
      </c>
      <c r="B19" t="s">
        <v>174</v>
      </c>
      <c r="D19" t="s">
        <v>16</v>
      </c>
      <c r="E19" t="s">
        <v>712</v>
      </c>
      <c r="F19" t="s">
        <v>837</v>
      </c>
      <c r="G19" t="s">
        <v>52</v>
      </c>
      <c r="H19" t="s">
        <v>591</v>
      </c>
      <c r="I19" t="s">
        <v>170</v>
      </c>
      <c r="J19" t="s">
        <v>120</v>
      </c>
      <c r="K19" t="s">
        <v>214</v>
      </c>
      <c r="L19" t="s">
        <v>175</v>
      </c>
      <c r="M19" s="10">
        <v>40395</v>
      </c>
      <c r="N19" s="10">
        <v>40519</v>
      </c>
      <c r="O19" s="10"/>
      <c r="P19" s="10">
        <v>40645</v>
      </c>
      <c r="Q19" s="10">
        <v>40645</v>
      </c>
      <c r="R19" s="35">
        <f>(Q19-M19)</f>
        <v>250</v>
      </c>
      <c r="S19" s="35">
        <f>(Q19-O19)</f>
        <v>40645</v>
      </c>
      <c r="W19" s="19">
        <v>0</v>
      </c>
      <c r="X19" s="19">
        <f>IF(N19&lt;&gt;"",N19-$M19,"")</f>
        <v>124</v>
      </c>
      <c r="Y19" s="19" t="str">
        <f>IF(O19&lt;&gt;"",O19-$M19,"")</f>
        <v/>
      </c>
      <c r="Z19" s="19">
        <f>P19-N19</f>
        <v>126</v>
      </c>
      <c r="AA19" s="19">
        <f>Q19-P19</f>
        <v>0</v>
      </c>
      <c r="AC19" s="19">
        <f>W19</f>
        <v>0</v>
      </c>
    </row>
    <row r="20" spans="1:205" s="2" customFormat="1">
      <c r="A20" t="s">
        <v>119</v>
      </c>
      <c r="B20"/>
      <c r="C20"/>
      <c r="D20" t="s">
        <v>16</v>
      </c>
      <c r="E20"/>
      <c r="F20" t="s">
        <v>840</v>
      </c>
      <c r="G20" t="s">
        <v>52</v>
      </c>
      <c r="H20" t="s">
        <v>591</v>
      </c>
      <c r="I20" t="s">
        <v>89</v>
      </c>
      <c r="J20" t="s">
        <v>120</v>
      </c>
      <c r="K20" t="s">
        <v>693</v>
      </c>
      <c r="L20" t="s">
        <v>81</v>
      </c>
      <c r="M20" s="10">
        <v>40617</v>
      </c>
      <c r="N20" s="10">
        <v>40780</v>
      </c>
      <c r="O20" s="10">
        <v>40841</v>
      </c>
      <c r="P20" s="10"/>
      <c r="Q20" s="10">
        <v>40925</v>
      </c>
      <c r="R20" s="35">
        <f>(Q20-M20)</f>
        <v>308</v>
      </c>
      <c r="S20" s="35">
        <f>(Q20-O20)</f>
        <v>84</v>
      </c>
      <c r="T20"/>
      <c r="U20" s="19"/>
      <c r="V20" s="19"/>
      <c r="W20" s="19">
        <v>0</v>
      </c>
      <c r="X20" s="19">
        <f>IF(N20&lt;&gt;"",N20-$M20,"")</f>
        <v>163</v>
      </c>
      <c r="Y20" s="19">
        <f>O20-N20</f>
        <v>61</v>
      </c>
      <c r="Z20" s="19" t="str">
        <f>IF(P20&lt;&gt;"",P20-$M20,"")</f>
        <v/>
      </c>
      <c r="AA20" s="19">
        <f>Q20-O20</f>
        <v>84</v>
      </c>
      <c r="AB20" s="19"/>
      <c r="AC20" s="19">
        <f>W20</f>
        <v>0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</row>
    <row r="21" spans="1:205">
      <c r="A21" t="s">
        <v>140</v>
      </c>
      <c r="B21" t="s">
        <v>141</v>
      </c>
      <c r="C21" t="s">
        <v>701</v>
      </c>
      <c r="D21" t="s">
        <v>16</v>
      </c>
      <c r="E21" t="s">
        <v>702</v>
      </c>
      <c r="F21" t="s">
        <v>843</v>
      </c>
      <c r="G21" t="s">
        <v>52</v>
      </c>
      <c r="H21" t="s">
        <v>591</v>
      </c>
      <c r="I21" t="s">
        <v>13</v>
      </c>
      <c r="J21" t="s">
        <v>120</v>
      </c>
      <c r="K21" t="s">
        <v>691</v>
      </c>
      <c r="L21" t="s">
        <v>759</v>
      </c>
      <c r="M21" s="10">
        <v>40315</v>
      </c>
      <c r="N21" s="10">
        <v>40386</v>
      </c>
      <c r="O21" s="10">
        <v>40605</v>
      </c>
      <c r="P21" s="10"/>
      <c r="Q21" s="10">
        <v>40660</v>
      </c>
      <c r="R21" s="35">
        <f>(Q21-M21)</f>
        <v>345</v>
      </c>
      <c r="S21" s="35">
        <f>(Q21-O21)</f>
        <v>55</v>
      </c>
      <c r="W21" s="19">
        <v>0</v>
      </c>
      <c r="X21" s="19">
        <f>IF(N21&lt;&gt;"",N21-$M21,"")</f>
        <v>71</v>
      </c>
      <c r="Y21" s="19">
        <f>O21-N21</f>
        <v>219</v>
      </c>
      <c r="Z21" s="19" t="str">
        <f>IF(P21&lt;&gt;"",P21-$M21,"")</f>
        <v/>
      </c>
      <c r="AA21" s="19">
        <f>Q21-O21</f>
        <v>55</v>
      </c>
      <c r="AC21" s="19">
        <f>W21</f>
        <v>0</v>
      </c>
    </row>
    <row r="22" spans="1:205">
      <c r="F22" t="s">
        <v>852</v>
      </c>
      <c r="M22" s="10"/>
      <c r="N22" s="10"/>
      <c r="O22" s="10"/>
      <c r="P22" s="10"/>
      <c r="Q22" s="10"/>
      <c r="R22" s="35"/>
      <c r="S22" s="35"/>
    </row>
    <row r="23" spans="1:205" s="2" customFormat="1">
      <c r="A23" t="s">
        <v>159</v>
      </c>
      <c r="B23" t="s">
        <v>160</v>
      </c>
      <c r="C23"/>
      <c r="D23" t="s">
        <v>16</v>
      </c>
      <c r="E23" t="s">
        <v>708</v>
      </c>
      <c r="F23" t="s">
        <v>834</v>
      </c>
      <c r="G23" t="s">
        <v>44</v>
      </c>
      <c r="H23" t="s">
        <v>591</v>
      </c>
      <c r="I23" t="s">
        <v>161</v>
      </c>
      <c r="J23" t="s">
        <v>19</v>
      </c>
      <c r="K23" t="s">
        <v>709</v>
      </c>
      <c r="L23" t="s">
        <v>162</v>
      </c>
      <c r="M23" s="10">
        <v>40469</v>
      </c>
      <c r="N23" s="10">
        <v>40571</v>
      </c>
      <c r="O23" s="10"/>
      <c r="P23" s="10"/>
      <c r="Q23" s="10">
        <v>40696</v>
      </c>
      <c r="R23" s="35">
        <f t="shared" ref="R23:R28" si="7">(Q23-M23)</f>
        <v>227</v>
      </c>
      <c r="S23" s="35">
        <f t="shared" ref="S23:S28" si="8">(Q23-O23)</f>
        <v>40696</v>
      </c>
      <c r="T23"/>
      <c r="U23" s="19"/>
      <c r="V23" s="19"/>
      <c r="W23" s="19">
        <v>0</v>
      </c>
      <c r="X23" s="19">
        <f>IF(N23&lt;&gt;"",N23-$M23,"")</f>
        <v>102</v>
      </c>
      <c r="Y23" s="19" t="str">
        <f>IF(O23&lt;&gt;"",O23-$M23,"")</f>
        <v/>
      </c>
      <c r="Z23" s="19" t="str">
        <f>IF(P23&lt;&gt;"",P23-$M23,"")</f>
        <v/>
      </c>
      <c r="AA23" s="19">
        <f>Q23-N23</f>
        <v>125</v>
      </c>
      <c r="AB23" s="19"/>
      <c r="AC23" s="19">
        <f t="shared" ref="AC23:AC28" si="9">W23</f>
        <v>0</v>
      </c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</row>
    <row r="24" spans="1:205" s="2" customFormat="1">
      <c r="A24" t="s">
        <v>181</v>
      </c>
      <c r="B24"/>
      <c r="C24"/>
      <c r="D24" t="s">
        <v>16</v>
      </c>
      <c r="E24"/>
      <c r="F24" t="s">
        <v>842</v>
      </c>
      <c r="G24" t="s">
        <v>52</v>
      </c>
      <c r="H24" t="s">
        <v>591</v>
      </c>
      <c r="I24" t="s">
        <v>89</v>
      </c>
      <c r="J24" t="s">
        <v>19</v>
      </c>
      <c r="K24" t="s">
        <v>714</v>
      </c>
      <c r="L24" t="s">
        <v>81</v>
      </c>
      <c r="M24" s="10">
        <v>39309</v>
      </c>
      <c r="N24" s="10">
        <v>39358</v>
      </c>
      <c r="O24" s="10">
        <v>39521</v>
      </c>
      <c r="P24" s="10"/>
      <c r="Q24" s="10">
        <v>39654</v>
      </c>
      <c r="R24" s="35">
        <f t="shared" si="7"/>
        <v>345</v>
      </c>
      <c r="S24" s="35">
        <f t="shared" si="8"/>
        <v>133</v>
      </c>
      <c r="T24"/>
      <c r="U24" s="19"/>
      <c r="V24" s="19"/>
      <c r="W24" s="19">
        <v>0</v>
      </c>
      <c r="X24" s="19">
        <f>IF(N24&lt;&gt;"",N24-$M24,"")</f>
        <v>49</v>
      </c>
      <c r="Y24" s="19">
        <f>O24-N24</f>
        <v>163</v>
      </c>
      <c r="Z24" s="19" t="str">
        <f>IF(P24&lt;&gt;"",P24-$M24,"")</f>
        <v/>
      </c>
      <c r="AA24" s="19">
        <f>Q24-O24</f>
        <v>133</v>
      </c>
      <c r="AB24" s="19"/>
      <c r="AC24" s="19">
        <f t="shared" si="9"/>
        <v>0</v>
      </c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</row>
    <row r="25" spans="1:205">
      <c r="A25" t="s">
        <v>142</v>
      </c>
      <c r="D25" t="s">
        <v>16</v>
      </c>
      <c r="F25" t="s">
        <v>845</v>
      </c>
      <c r="G25" t="s">
        <v>144</v>
      </c>
      <c r="H25" t="s">
        <v>591</v>
      </c>
      <c r="I25" t="s">
        <v>13</v>
      </c>
      <c r="J25" t="s">
        <v>19</v>
      </c>
      <c r="K25" t="s">
        <v>703</v>
      </c>
      <c r="L25" t="s">
        <v>145</v>
      </c>
      <c r="M25" s="10">
        <v>40913</v>
      </c>
      <c r="N25" s="10"/>
      <c r="O25" s="10"/>
      <c r="P25" s="10"/>
      <c r="Q25" s="10">
        <v>41291</v>
      </c>
      <c r="R25" s="35">
        <f t="shared" si="7"/>
        <v>378</v>
      </c>
      <c r="S25" s="35">
        <f t="shared" si="8"/>
        <v>41291</v>
      </c>
      <c r="T25" t="s">
        <v>704</v>
      </c>
      <c r="W25" s="19">
        <v>0</v>
      </c>
      <c r="X25" s="19" t="str">
        <f>IF(N25&lt;&gt;"",N25-$M25,"")</f>
        <v/>
      </c>
      <c r="Y25" s="19" t="str">
        <f>IF(O25&lt;&gt;"",O25-$M25,"")</f>
        <v/>
      </c>
      <c r="Z25" s="19" t="str">
        <f>IF(P25&lt;&gt;"",P25-$M25,"")</f>
        <v/>
      </c>
      <c r="AA25" s="19">
        <f>IF(Q25&lt;&gt;"",Q25-$M25,"")</f>
        <v>378</v>
      </c>
      <c r="AC25" s="19">
        <f t="shared" si="9"/>
        <v>0</v>
      </c>
    </row>
    <row r="26" spans="1:205">
      <c r="A26" t="s">
        <v>114</v>
      </c>
      <c r="D26" t="s">
        <v>16</v>
      </c>
      <c r="F26" t="s">
        <v>847</v>
      </c>
      <c r="G26" t="s">
        <v>111</v>
      </c>
      <c r="H26" t="s">
        <v>591</v>
      </c>
      <c r="I26" t="s">
        <v>89</v>
      </c>
      <c r="J26" t="s">
        <v>19</v>
      </c>
      <c r="K26" t="s">
        <v>691</v>
      </c>
      <c r="L26" t="s">
        <v>48</v>
      </c>
      <c r="M26" s="10">
        <v>40557</v>
      </c>
      <c r="N26" s="10">
        <v>40724</v>
      </c>
      <c r="O26" s="10"/>
      <c r="P26" s="10">
        <v>41029</v>
      </c>
      <c r="Q26" s="10">
        <v>41051</v>
      </c>
      <c r="R26" s="35">
        <f t="shared" si="7"/>
        <v>494</v>
      </c>
      <c r="S26" s="35">
        <f t="shared" si="8"/>
        <v>41051</v>
      </c>
      <c r="W26" s="19">
        <v>0</v>
      </c>
      <c r="X26" s="19">
        <f>IF(N26&lt;&gt;"",N26-$M26,"")</f>
        <v>167</v>
      </c>
      <c r="Y26" s="19" t="str">
        <f>IF(O26&lt;&gt;"",O26-$M26,"")</f>
        <v/>
      </c>
      <c r="Z26" s="19">
        <f>P26-N26</f>
        <v>305</v>
      </c>
      <c r="AA26" s="19">
        <f>Q26-P26</f>
        <v>22</v>
      </c>
      <c r="AC26" s="19">
        <f t="shared" si="9"/>
        <v>0</v>
      </c>
    </row>
    <row r="27" spans="1:205">
      <c r="A27" t="s">
        <v>154</v>
      </c>
      <c r="D27" t="s">
        <v>16</v>
      </c>
      <c r="F27" t="s">
        <v>848</v>
      </c>
      <c r="G27" t="s">
        <v>153</v>
      </c>
      <c r="H27" t="s">
        <v>591</v>
      </c>
      <c r="I27" t="s">
        <v>151</v>
      </c>
      <c r="J27" t="s">
        <v>19</v>
      </c>
      <c r="K27" t="s">
        <v>350</v>
      </c>
      <c r="L27" t="s">
        <v>81</v>
      </c>
      <c r="M27" s="10">
        <v>40312</v>
      </c>
      <c r="N27" s="10">
        <v>40472</v>
      </c>
      <c r="O27" s="10"/>
      <c r="P27" s="10">
        <v>41030</v>
      </c>
      <c r="Q27" s="10">
        <v>41004</v>
      </c>
      <c r="R27" s="35">
        <f t="shared" si="7"/>
        <v>692</v>
      </c>
      <c r="S27" s="35">
        <f t="shared" si="8"/>
        <v>41004</v>
      </c>
      <c r="W27" s="19">
        <v>0</v>
      </c>
      <c r="X27" s="19">
        <f>IF(N27&lt;&gt;"",N27-$M27,"")</f>
        <v>160</v>
      </c>
      <c r="Y27" s="19" t="str">
        <f>IF(O27&lt;&gt;"",O27-$M27,"")</f>
        <v/>
      </c>
      <c r="Z27" s="19">
        <f>P27-N27</f>
        <v>558</v>
      </c>
      <c r="AA27" s="19">
        <f>Q27-P27</f>
        <v>-26</v>
      </c>
      <c r="AC27" s="19">
        <f t="shared" si="9"/>
        <v>0</v>
      </c>
    </row>
    <row r="28" spans="1:205">
      <c r="A28" t="s">
        <v>124</v>
      </c>
      <c r="B28" t="s">
        <v>125</v>
      </c>
      <c r="D28" t="s">
        <v>16</v>
      </c>
      <c r="E28" t="s">
        <v>694</v>
      </c>
      <c r="F28" t="s">
        <v>836</v>
      </c>
      <c r="G28" t="s">
        <v>52</v>
      </c>
      <c r="H28" t="s">
        <v>591</v>
      </c>
      <c r="I28" t="s">
        <v>89</v>
      </c>
      <c r="J28" t="s">
        <v>101</v>
      </c>
      <c r="K28" t="s">
        <v>695</v>
      </c>
      <c r="L28" t="s">
        <v>127</v>
      </c>
      <c r="M28" s="10">
        <v>40942</v>
      </c>
      <c r="N28" s="10"/>
      <c r="O28" s="10">
        <v>41101</v>
      </c>
      <c r="P28" s="10">
        <v>41187</v>
      </c>
      <c r="Q28" s="10">
        <v>41187</v>
      </c>
      <c r="R28" s="35">
        <f t="shared" si="7"/>
        <v>245</v>
      </c>
      <c r="S28" s="35">
        <f t="shared" si="8"/>
        <v>86</v>
      </c>
      <c r="W28" s="19">
        <v>0</v>
      </c>
      <c r="X28" s="19" t="str">
        <f>IF(N28&lt;&gt;"",N28-$M28,"")</f>
        <v/>
      </c>
      <c r="Y28" s="19">
        <f>IF(O28&lt;&gt;"",O28-$M28,"")</f>
        <v>159</v>
      </c>
      <c r="Z28" s="19">
        <f>P28-O28</f>
        <v>86</v>
      </c>
      <c r="AA28" s="19">
        <f>Q28-P28</f>
        <v>0</v>
      </c>
      <c r="AC28" s="19">
        <f t="shared" si="9"/>
        <v>0</v>
      </c>
    </row>
    <row r="29" spans="1:205">
      <c r="F29" t="s">
        <v>851</v>
      </c>
      <c r="M29" s="10"/>
      <c r="N29" s="10"/>
      <c r="O29" s="10"/>
      <c r="P29" s="10"/>
      <c r="Q29" s="10"/>
      <c r="R29" s="35"/>
      <c r="S29" s="35"/>
    </row>
    <row r="30" spans="1:205">
      <c r="A30" s="19" t="s">
        <v>10</v>
      </c>
      <c r="B30" s="19" t="s">
        <v>12</v>
      </c>
      <c r="C30" s="19"/>
      <c r="D30" s="19" t="s">
        <v>16</v>
      </c>
      <c r="E30" s="19" t="s">
        <v>740</v>
      </c>
      <c r="F30" s="19" t="s">
        <v>835</v>
      </c>
      <c r="G30" s="19" t="s">
        <v>15</v>
      </c>
      <c r="H30" s="19" t="s">
        <v>591</v>
      </c>
      <c r="I30" s="19" t="s">
        <v>13</v>
      </c>
      <c r="J30" s="19" t="s">
        <v>11</v>
      </c>
      <c r="K30" s="19" t="s">
        <v>666</v>
      </c>
      <c r="L30" s="19" t="s">
        <v>17</v>
      </c>
      <c r="M30" s="20">
        <v>39202</v>
      </c>
      <c r="N30" s="20">
        <v>39399</v>
      </c>
      <c r="O30" s="20">
        <v>39399</v>
      </c>
      <c r="P30" s="20">
        <v>39434</v>
      </c>
      <c r="Q30" s="20">
        <v>39434</v>
      </c>
      <c r="R30" s="35">
        <f>(Q30-M30)</f>
        <v>232</v>
      </c>
      <c r="S30" s="35">
        <f>(Q30-O30)</f>
        <v>35</v>
      </c>
      <c r="T30" s="19"/>
      <c r="W30" s="19">
        <v>0</v>
      </c>
      <c r="X30" s="19">
        <f>IF(N30&lt;&gt;"",N30-$M30,"")</f>
        <v>197</v>
      </c>
      <c r="Y30" s="19">
        <f>O30-N30</f>
        <v>0</v>
      </c>
      <c r="Z30" s="19">
        <f>P30-O30</f>
        <v>35</v>
      </c>
      <c r="AA30" s="19">
        <f>Q30-P30</f>
        <v>0</v>
      </c>
      <c r="AC30" s="19">
        <f>W30</f>
        <v>0</v>
      </c>
    </row>
    <row r="31" spans="1:205">
      <c r="A31" t="s">
        <v>163</v>
      </c>
      <c r="B31" t="s">
        <v>164</v>
      </c>
      <c r="D31" t="s">
        <v>16</v>
      </c>
      <c r="F31" t="s">
        <v>849</v>
      </c>
      <c r="G31" t="s">
        <v>167</v>
      </c>
      <c r="H31" t="s">
        <v>591</v>
      </c>
      <c r="I31" t="s">
        <v>165</v>
      </c>
      <c r="J31" t="s">
        <v>11</v>
      </c>
      <c r="L31" t="s">
        <v>48</v>
      </c>
      <c r="M31" s="10">
        <v>40274</v>
      </c>
      <c r="N31" s="10"/>
      <c r="O31" s="10">
        <v>41103</v>
      </c>
      <c r="P31" s="10"/>
      <c r="Q31" s="10">
        <v>41201</v>
      </c>
      <c r="R31" s="67">
        <f>(Q31-M31)</f>
        <v>927</v>
      </c>
      <c r="S31" s="35">
        <f>(Q31-O31)</f>
        <v>98</v>
      </c>
      <c r="W31" s="19">
        <v>0</v>
      </c>
      <c r="X31" s="19" t="str">
        <f>IF(N31&lt;&gt;"",N31-$M31,"")</f>
        <v/>
      </c>
      <c r="Y31" s="19">
        <f>IF(O31&lt;&gt;"",O31-$M31,"")</f>
        <v>829</v>
      </c>
      <c r="Z31" s="19" t="str">
        <f>IF(P31&lt;&gt;"",P31-$M31,"")</f>
        <v/>
      </c>
      <c r="AA31" s="19">
        <f>Q31-O31</f>
        <v>98</v>
      </c>
      <c r="AC31" s="19">
        <f>W31</f>
        <v>0</v>
      </c>
    </row>
    <row r="32" spans="1:205">
      <c r="A32" t="s">
        <v>738</v>
      </c>
      <c r="D32" t="s">
        <v>16</v>
      </c>
      <c r="F32" t="s">
        <v>841</v>
      </c>
      <c r="G32" t="s">
        <v>99</v>
      </c>
      <c r="H32" t="s">
        <v>591</v>
      </c>
      <c r="I32" t="s">
        <v>13</v>
      </c>
      <c r="J32" t="s">
        <v>146</v>
      </c>
      <c r="K32" t="s">
        <v>705</v>
      </c>
      <c r="L32" t="s">
        <v>147</v>
      </c>
      <c r="M32" s="10">
        <v>40693</v>
      </c>
      <c r="N32" s="10">
        <v>40919</v>
      </c>
      <c r="O32" s="10">
        <v>41386</v>
      </c>
      <c r="P32" s="10">
        <v>41428</v>
      </c>
      <c r="Q32" s="10">
        <v>41428</v>
      </c>
      <c r="R32" s="35">
        <f>(Q32-M32)</f>
        <v>735</v>
      </c>
      <c r="S32" s="35">
        <f>(Q32-O32)</f>
        <v>42</v>
      </c>
      <c r="W32" s="19">
        <v>0</v>
      </c>
      <c r="X32" s="19">
        <f>IF(N32&lt;&gt;"",N32-$M32,"")</f>
        <v>226</v>
      </c>
      <c r="Y32" s="19">
        <f>O32-N32</f>
        <v>467</v>
      </c>
      <c r="Z32" s="19">
        <f>P32-O32</f>
        <v>42</v>
      </c>
      <c r="AA32" s="19">
        <f>Q32-P32</f>
        <v>0</v>
      </c>
      <c r="AC32" s="19">
        <f>W32</f>
        <v>0</v>
      </c>
    </row>
    <row r="33" spans="1:20">
      <c r="M33" s="10"/>
      <c r="N33" s="10"/>
      <c r="O33" s="10"/>
      <c r="P33" s="10"/>
      <c r="Q33" s="10"/>
      <c r="R33" s="35"/>
      <c r="S33" s="35"/>
    </row>
    <row r="34" spans="1:20">
      <c r="M34" s="10"/>
      <c r="N34" s="10"/>
      <c r="O34" s="10"/>
      <c r="P34" s="10"/>
      <c r="Q34" s="10" t="s">
        <v>455</v>
      </c>
      <c r="R34" s="35">
        <f>COUNT(R8:R28)</f>
        <v>19</v>
      </c>
      <c r="S34" s="35" t="s">
        <v>760</v>
      </c>
    </row>
    <row r="35" spans="1:20">
      <c r="M35" s="10"/>
      <c r="N35" s="10"/>
      <c r="O35" s="10"/>
      <c r="P35" s="10"/>
      <c r="Q35" s="10"/>
      <c r="R35" s="35">
        <f>AVERAGE(R8:R28)</f>
        <v>370.10526315789474</v>
      </c>
      <c r="S35" s="35" t="s">
        <v>745</v>
      </c>
    </row>
    <row r="36" spans="1:20">
      <c r="M36" s="10"/>
      <c r="N36" s="10"/>
      <c r="O36" s="10"/>
      <c r="P36" s="10"/>
      <c r="Q36" s="10"/>
      <c r="R36" s="35">
        <f>MEDIAN(R8:R28)</f>
        <v>345</v>
      </c>
      <c r="S36" s="35" t="s">
        <v>746</v>
      </c>
    </row>
    <row r="37" spans="1:20">
      <c r="M37" s="10"/>
      <c r="N37" s="10"/>
      <c r="O37" s="10"/>
      <c r="P37" s="10"/>
      <c r="Q37" s="10"/>
      <c r="R37" s="35">
        <f>_xlfn.STDEV.P(R8:R28)</f>
        <v>201.13203171753992</v>
      </c>
      <c r="S37" s="35" t="s">
        <v>747</v>
      </c>
    </row>
    <row r="38" spans="1:20">
      <c r="M38" s="10"/>
      <c r="N38" s="10"/>
      <c r="O38" s="10"/>
      <c r="P38" s="10"/>
      <c r="Q38" s="10"/>
      <c r="R38" s="35"/>
      <c r="S38" s="35"/>
    </row>
    <row r="39" spans="1:20">
      <c r="M39" s="10"/>
      <c r="N39" s="10"/>
      <c r="O39" s="10"/>
      <c r="P39" s="10"/>
      <c r="Q39" s="10"/>
      <c r="R39" s="35"/>
      <c r="S39" s="35"/>
    </row>
    <row r="40" spans="1:20">
      <c r="A40" t="s">
        <v>26</v>
      </c>
      <c r="D40" t="s">
        <v>16</v>
      </c>
      <c r="F40" t="s">
        <v>21</v>
      </c>
      <c r="G40" t="s">
        <v>22</v>
      </c>
      <c r="H40" t="s">
        <v>591</v>
      </c>
      <c r="I40" t="s">
        <v>28</v>
      </c>
      <c r="J40" t="s">
        <v>27</v>
      </c>
      <c r="K40" t="s">
        <v>667</v>
      </c>
      <c r="L40" t="s">
        <v>29</v>
      </c>
      <c r="M40" s="10"/>
      <c r="N40" s="10">
        <v>37231</v>
      </c>
      <c r="O40" s="10">
        <v>37231</v>
      </c>
      <c r="P40" s="10">
        <v>37260</v>
      </c>
      <c r="Q40" s="10">
        <v>37308</v>
      </c>
      <c r="R40" s="35">
        <f t="shared" ref="R40:R73" si="10">(Q40-M40)</f>
        <v>37308</v>
      </c>
      <c r="S40" s="35">
        <f t="shared" ref="S40:S73" si="11">(Q40-O40)</f>
        <v>77</v>
      </c>
    </row>
    <row r="41" spans="1:20">
      <c r="A41" t="s">
        <v>57</v>
      </c>
      <c r="D41" t="s">
        <v>16</v>
      </c>
      <c r="F41" t="s">
        <v>58</v>
      </c>
      <c r="G41" t="s">
        <v>59</v>
      </c>
      <c r="H41" t="s">
        <v>591</v>
      </c>
      <c r="J41" t="s">
        <v>19</v>
      </c>
      <c r="K41" t="s">
        <v>672</v>
      </c>
      <c r="M41" s="10"/>
      <c r="N41" s="10"/>
      <c r="O41" s="10">
        <v>37383</v>
      </c>
      <c r="P41" s="10">
        <v>37377</v>
      </c>
      <c r="Q41" s="10">
        <v>37377</v>
      </c>
      <c r="R41" s="35">
        <f t="shared" si="10"/>
        <v>37377</v>
      </c>
      <c r="S41" s="35">
        <f t="shared" si="11"/>
        <v>-6</v>
      </c>
    </row>
    <row r="42" spans="1:20">
      <c r="A42" t="s">
        <v>178</v>
      </c>
      <c r="D42" t="s">
        <v>16</v>
      </c>
      <c r="F42" t="s">
        <v>179</v>
      </c>
      <c r="G42" t="s">
        <v>180</v>
      </c>
      <c r="H42" t="s">
        <v>591</v>
      </c>
      <c r="I42" t="s">
        <v>89</v>
      </c>
      <c r="J42" t="s">
        <v>27</v>
      </c>
      <c r="L42" t="s">
        <v>81</v>
      </c>
      <c r="M42" s="10"/>
      <c r="N42" s="10"/>
      <c r="O42" s="10"/>
      <c r="P42" s="10"/>
      <c r="Q42" s="10">
        <v>38408</v>
      </c>
      <c r="R42" s="35">
        <f t="shared" si="10"/>
        <v>38408</v>
      </c>
      <c r="S42" s="35">
        <f t="shared" si="11"/>
        <v>38408</v>
      </c>
    </row>
    <row r="43" spans="1:20">
      <c r="A43" s="2" t="s">
        <v>24</v>
      </c>
      <c r="B43" s="2"/>
      <c r="C43" s="2"/>
      <c r="D43" s="2" t="s">
        <v>16</v>
      </c>
      <c r="E43" s="2"/>
      <c r="F43" s="2" t="s">
        <v>25</v>
      </c>
      <c r="G43" s="2"/>
      <c r="H43" s="2"/>
      <c r="I43" s="2"/>
      <c r="J43" s="2"/>
      <c r="K43" s="2"/>
      <c r="L43" s="2"/>
      <c r="M43" s="21"/>
      <c r="N43" s="21"/>
      <c r="O43" s="21"/>
      <c r="P43" s="21">
        <v>38749</v>
      </c>
      <c r="Q43" s="21">
        <v>38749</v>
      </c>
      <c r="R43" s="35">
        <f t="shared" si="10"/>
        <v>38749</v>
      </c>
      <c r="S43" s="35">
        <f t="shared" si="11"/>
        <v>38749</v>
      </c>
      <c r="T43" s="2"/>
    </row>
    <row r="44" spans="1:20">
      <c r="A44" s="2" t="s">
        <v>30</v>
      </c>
      <c r="B44" s="2"/>
      <c r="C44" s="2"/>
      <c r="D44" s="2" t="s">
        <v>16</v>
      </c>
      <c r="E44" s="2"/>
      <c r="F44" s="2" t="s">
        <v>32</v>
      </c>
      <c r="G44" s="2" t="s">
        <v>33</v>
      </c>
      <c r="H44" s="2" t="s">
        <v>591</v>
      </c>
      <c r="I44" s="2" t="s">
        <v>31</v>
      </c>
      <c r="J44" s="2" t="s">
        <v>27</v>
      </c>
      <c r="K44" s="2" t="s">
        <v>668</v>
      </c>
      <c r="L44" s="2"/>
      <c r="M44" s="21"/>
      <c r="N44" s="21"/>
      <c r="O44" s="21"/>
      <c r="P44" s="21"/>
      <c r="Q44" s="21">
        <v>38871</v>
      </c>
      <c r="R44" s="35">
        <f t="shared" si="10"/>
        <v>38871</v>
      </c>
      <c r="S44" s="35">
        <f t="shared" si="11"/>
        <v>38871</v>
      </c>
      <c r="T44" s="2"/>
    </row>
    <row r="45" spans="1:20">
      <c r="A45" t="s">
        <v>190</v>
      </c>
      <c r="B45" t="s">
        <v>191</v>
      </c>
      <c r="D45" t="s">
        <v>16</v>
      </c>
      <c r="E45" t="s">
        <v>716</v>
      </c>
      <c r="F45" t="s">
        <v>192</v>
      </c>
      <c r="G45" t="s">
        <v>193</v>
      </c>
      <c r="H45" t="s">
        <v>591</v>
      </c>
      <c r="I45" t="s">
        <v>67</v>
      </c>
      <c r="J45" t="s">
        <v>27</v>
      </c>
      <c r="K45" t="s">
        <v>717</v>
      </c>
      <c r="L45" t="s">
        <v>194</v>
      </c>
      <c r="M45" s="10"/>
      <c r="N45" s="10"/>
      <c r="O45" s="10">
        <v>38915</v>
      </c>
      <c r="P45" s="10"/>
      <c r="Q45" s="10">
        <v>39016</v>
      </c>
      <c r="R45" s="35">
        <f t="shared" si="10"/>
        <v>39016</v>
      </c>
      <c r="S45" s="35">
        <f t="shared" si="11"/>
        <v>101</v>
      </c>
    </row>
    <row r="46" spans="1:20">
      <c r="A46" t="s">
        <v>195</v>
      </c>
      <c r="D46" t="s">
        <v>718</v>
      </c>
      <c r="F46" t="s">
        <v>198</v>
      </c>
      <c r="G46" t="s">
        <v>199</v>
      </c>
      <c r="H46" t="s">
        <v>633</v>
      </c>
      <c r="I46" t="s">
        <v>197</v>
      </c>
      <c r="J46" t="s">
        <v>196</v>
      </c>
      <c r="K46" t="s">
        <v>214</v>
      </c>
      <c r="L46" t="s">
        <v>29</v>
      </c>
      <c r="M46" s="10"/>
      <c r="N46" s="10"/>
      <c r="O46" s="10"/>
      <c r="P46" s="10"/>
      <c r="Q46" s="10">
        <v>39119</v>
      </c>
      <c r="R46" s="35">
        <f t="shared" si="10"/>
        <v>39119</v>
      </c>
      <c r="S46" s="35">
        <f t="shared" si="11"/>
        <v>39119</v>
      </c>
    </row>
    <row r="47" spans="1:20">
      <c r="A47" s="2" t="s">
        <v>64</v>
      </c>
      <c r="B47" s="2"/>
      <c r="C47" s="2"/>
      <c r="D47" s="2" t="s">
        <v>16</v>
      </c>
      <c r="E47" s="2"/>
      <c r="F47" s="2"/>
      <c r="G47" s="2" t="s">
        <v>52</v>
      </c>
      <c r="H47" s="2" t="s">
        <v>591</v>
      </c>
      <c r="I47" s="2" t="s">
        <v>13</v>
      </c>
      <c r="J47" s="2" t="s">
        <v>27</v>
      </c>
      <c r="K47" s="2" t="s">
        <v>674</v>
      </c>
      <c r="L47" s="2"/>
      <c r="M47" s="21"/>
      <c r="N47" s="21"/>
      <c r="O47" s="21"/>
      <c r="P47" s="21"/>
      <c r="Q47" s="21">
        <v>39203</v>
      </c>
      <c r="R47" s="35">
        <f t="shared" si="10"/>
        <v>39203</v>
      </c>
      <c r="S47" s="35">
        <f t="shared" si="11"/>
        <v>39203</v>
      </c>
      <c r="T47" s="2"/>
    </row>
    <row r="48" spans="1:20">
      <c r="A48" t="s">
        <v>187</v>
      </c>
      <c r="D48" t="s">
        <v>16</v>
      </c>
      <c r="F48" t="s">
        <v>188</v>
      </c>
      <c r="G48" t="s">
        <v>52</v>
      </c>
      <c r="H48" t="s">
        <v>591</v>
      </c>
      <c r="I48" t="s">
        <v>13</v>
      </c>
      <c r="J48" t="s">
        <v>177</v>
      </c>
      <c r="K48" t="s">
        <v>715</v>
      </c>
      <c r="L48" t="s">
        <v>189</v>
      </c>
      <c r="M48" s="10"/>
      <c r="N48" s="10"/>
      <c r="O48" s="10"/>
      <c r="P48" s="10">
        <v>39220</v>
      </c>
      <c r="Q48" s="10">
        <v>39232</v>
      </c>
      <c r="R48" s="35">
        <f t="shared" si="10"/>
        <v>39232</v>
      </c>
      <c r="S48" s="35">
        <f t="shared" si="11"/>
        <v>39232</v>
      </c>
    </row>
    <row r="49" spans="1:205">
      <c r="A49" t="s">
        <v>39</v>
      </c>
      <c r="D49" t="s">
        <v>16</v>
      </c>
      <c r="F49" t="s">
        <v>40</v>
      </c>
      <c r="G49" t="s">
        <v>41</v>
      </c>
      <c r="H49" t="s">
        <v>669</v>
      </c>
      <c r="I49" t="s">
        <v>36</v>
      </c>
      <c r="J49" t="s">
        <v>11</v>
      </c>
      <c r="M49" s="10"/>
      <c r="N49" s="10">
        <v>39603</v>
      </c>
      <c r="O49" s="10">
        <v>39673</v>
      </c>
      <c r="P49" s="10">
        <v>39706</v>
      </c>
      <c r="Q49" s="10">
        <v>39714</v>
      </c>
      <c r="R49" s="35">
        <f t="shared" si="10"/>
        <v>39714</v>
      </c>
      <c r="S49" s="35">
        <f t="shared" si="11"/>
        <v>41</v>
      </c>
    </row>
    <row r="50" spans="1:205">
      <c r="A50" t="s">
        <v>87</v>
      </c>
      <c r="B50" t="s">
        <v>88</v>
      </c>
      <c r="D50" t="s">
        <v>16</v>
      </c>
      <c r="E50" t="s">
        <v>682</v>
      </c>
      <c r="F50" t="s">
        <v>90</v>
      </c>
      <c r="G50" t="s">
        <v>91</v>
      </c>
      <c r="H50" t="s">
        <v>591</v>
      </c>
      <c r="I50" t="s">
        <v>89</v>
      </c>
      <c r="J50" t="s">
        <v>19</v>
      </c>
      <c r="K50" t="s">
        <v>370</v>
      </c>
      <c r="L50" t="s">
        <v>81</v>
      </c>
      <c r="M50" s="10"/>
      <c r="N50" s="10">
        <v>40021</v>
      </c>
      <c r="O50" s="10"/>
      <c r="P50" s="10"/>
      <c r="Q50" s="10">
        <v>40024</v>
      </c>
      <c r="R50" s="35">
        <f t="shared" si="10"/>
        <v>40024</v>
      </c>
      <c r="S50" s="35">
        <f t="shared" si="11"/>
        <v>40024</v>
      </c>
    </row>
    <row r="51" spans="1:205" s="2" customFormat="1">
      <c r="A51" t="s">
        <v>184</v>
      </c>
      <c r="B51"/>
      <c r="C51"/>
      <c r="D51" t="s">
        <v>16</v>
      </c>
      <c r="E51"/>
      <c r="F51" t="s">
        <v>185</v>
      </c>
      <c r="G51" t="s">
        <v>186</v>
      </c>
      <c r="H51" t="s">
        <v>591</v>
      </c>
      <c r="I51" t="s">
        <v>13</v>
      </c>
      <c r="J51" t="s">
        <v>11</v>
      </c>
      <c r="K51"/>
      <c r="L51"/>
      <c r="M51" s="10"/>
      <c r="N51" s="10"/>
      <c r="O51" s="10"/>
      <c r="P51" s="10">
        <v>37879</v>
      </c>
      <c r="Q51" s="10">
        <v>40049</v>
      </c>
      <c r="R51" s="35">
        <f t="shared" si="10"/>
        <v>40049</v>
      </c>
      <c r="S51" s="35">
        <f t="shared" si="11"/>
        <v>40049</v>
      </c>
      <c r="T51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</row>
    <row r="52" spans="1:205">
      <c r="A52" t="s">
        <v>55</v>
      </c>
      <c r="D52" t="s">
        <v>16</v>
      </c>
      <c r="F52" t="s">
        <v>46</v>
      </c>
      <c r="G52" t="s">
        <v>56</v>
      </c>
      <c r="H52" t="s">
        <v>591</v>
      </c>
      <c r="I52" t="s">
        <v>28</v>
      </c>
      <c r="J52" t="s">
        <v>19</v>
      </c>
      <c r="K52" t="s">
        <v>470</v>
      </c>
      <c r="M52" s="10"/>
      <c r="N52" s="10">
        <v>39912</v>
      </c>
      <c r="O52" s="10">
        <v>39891</v>
      </c>
      <c r="P52" s="10">
        <v>41528</v>
      </c>
      <c r="Q52" s="10">
        <v>40067</v>
      </c>
      <c r="R52" s="35">
        <f t="shared" si="10"/>
        <v>40067</v>
      </c>
      <c r="S52" s="35">
        <f t="shared" si="11"/>
        <v>176</v>
      </c>
    </row>
    <row r="53" spans="1:205">
      <c r="A53" t="s">
        <v>670</v>
      </c>
      <c r="D53" t="s">
        <v>16</v>
      </c>
      <c r="F53" t="s">
        <v>46</v>
      </c>
      <c r="G53" t="s">
        <v>671</v>
      </c>
      <c r="H53" t="s">
        <v>591</v>
      </c>
      <c r="I53" t="s">
        <v>28</v>
      </c>
      <c r="J53" t="s">
        <v>19</v>
      </c>
      <c r="K53" t="s">
        <v>470</v>
      </c>
      <c r="M53" s="10"/>
      <c r="N53" s="10"/>
      <c r="O53" s="10">
        <v>39891</v>
      </c>
      <c r="P53" s="10"/>
      <c r="Q53" s="10">
        <v>40067</v>
      </c>
      <c r="R53" s="35">
        <f t="shared" si="10"/>
        <v>40067</v>
      </c>
      <c r="S53" s="35">
        <f t="shared" si="11"/>
        <v>176</v>
      </c>
    </row>
    <row r="54" spans="1:205">
      <c r="A54" t="s">
        <v>42</v>
      </c>
      <c r="D54" t="s">
        <v>16</v>
      </c>
      <c r="F54" t="s">
        <v>43</v>
      </c>
      <c r="G54" t="s">
        <v>44</v>
      </c>
      <c r="H54" t="s">
        <v>669</v>
      </c>
      <c r="J54" t="s">
        <v>11</v>
      </c>
      <c r="K54" t="s">
        <v>470</v>
      </c>
      <c r="M54" s="10"/>
      <c r="N54" s="10">
        <v>39607</v>
      </c>
      <c r="O54" s="10">
        <v>40092</v>
      </c>
      <c r="P54" s="10"/>
      <c r="Q54" s="10">
        <v>40149</v>
      </c>
      <c r="R54" s="35">
        <f t="shared" si="10"/>
        <v>40149</v>
      </c>
      <c r="S54" s="35">
        <f t="shared" si="11"/>
        <v>57</v>
      </c>
    </row>
    <row r="55" spans="1:205">
      <c r="A55" t="s">
        <v>49</v>
      </c>
      <c r="D55" t="s">
        <v>16</v>
      </c>
      <c r="G55" t="s">
        <v>50</v>
      </c>
      <c r="H55" t="s">
        <v>669</v>
      </c>
      <c r="I55" t="s">
        <v>36</v>
      </c>
      <c r="J55" t="s">
        <v>27</v>
      </c>
      <c r="K55" t="s">
        <v>204</v>
      </c>
      <c r="M55" s="10"/>
      <c r="N55" s="10">
        <v>40228</v>
      </c>
      <c r="O55" s="10">
        <v>40256</v>
      </c>
      <c r="P55" s="10">
        <v>40270</v>
      </c>
      <c r="Q55" s="10">
        <v>40326</v>
      </c>
      <c r="R55" s="35">
        <f t="shared" si="10"/>
        <v>40326</v>
      </c>
      <c r="S55" s="35">
        <f t="shared" si="11"/>
        <v>70</v>
      </c>
    </row>
    <row r="56" spans="1:205">
      <c r="A56" t="s">
        <v>65</v>
      </c>
      <c r="B56" t="s">
        <v>66</v>
      </c>
      <c r="D56" t="s">
        <v>16</v>
      </c>
      <c r="E56" t="s">
        <v>675</v>
      </c>
      <c r="F56" t="s">
        <v>68</v>
      </c>
      <c r="G56" t="s">
        <v>52</v>
      </c>
      <c r="H56" t="s">
        <v>591</v>
      </c>
      <c r="I56" t="s">
        <v>67</v>
      </c>
      <c r="J56" t="s">
        <v>11</v>
      </c>
      <c r="K56" t="s">
        <v>370</v>
      </c>
      <c r="L56" t="s">
        <v>69</v>
      </c>
      <c r="M56" s="10"/>
      <c r="N56" s="10"/>
      <c r="O56" s="10">
        <v>40294</v>
      </c>
      <c r="P56" s="10"/>
      <c r="Q56" s="10">
        <v>40333</v>
      </c>
      <c r="R56" s="35">
        <f t="shared" si="10"/>
        <v>40333</v>
      </c>
      <c r="S56" s="35">
        <f t="shared" si="11"/>
        <v>39</v>
      </c>
    </row>
    <row r="57" spans="1:205">
      <c r="A57" s="2" t="s">
        <v>45</v>
      </c>
      <c r="B57" s="2"/>
      <c r="C57" s="2"/>
      <c r="D57" s="2" t="s">
        <v>16</v>
      </c>
      <c r="E57" s="2"/>
      <c r="F57" s="2" t="s">
        <v>46</v>
      </c>
      <c r="G57" s="2" t="s">
        <v>47</v>
      </c>
      <c r="H57" s="2" t="s">
        <v>669</v>
      </c>
      <c r="I57" s="2" t="s">
        <v>36</v>
      </c>
      <c r="J57" s="2" t="s">
        <v>19</v>
      </c>
      <c r="K57" s="2"/>
      <c r="L57" s="2" t="s">
        <v>48</v>
      </c>
      <c r="M57" s="21"/>
      <c r="N57" s="21">
        <v>40158</v>
      </c>
      <c r="O57" s="21"/>
      <c r="P57" s="21"/>
      <c r="Q57" s="21">
        <v>40350</v>
      </c>
      <c r="R57" s="35">
        <f t="shared" si="10"/>
        <v>40350</v>
      </c>
      <c r="S57" s="35">
        <f t="shared" si="11"/>
        <v>40350</v>
      </c>
      <c r="T57" s="2"/>
    </row>
    <row r="58" spans="1:205">
      <c r="A58" t="s">
        <v>150</v>
      </c>
      <c r="D58" t="s">
        <v>16</v>
      </c>
      <c r="F58" t="s">
        <v>152</v>
      </c>
      <c r="G58" t="s">
        <v>153</v>
      </c>
      <c r="H58" t="s">
        <v>591</v>
      </c>
      <c r="I58" t="s">
        <v>151</v>
      </c>
      <c r="J58" t="s">
        <v>27</v>
      </c>
      <c r="K58" t="s">
        <v>707</v>
      </c>
      <c r="L58" t="s">
        <v>81</v>
      </c>
      <c r="M58" s="10"/>
      <c r="N58" s="10">
        <v>40101</v>
      </c>
      <c r="O58" s="10">
        <v>40253</v>
      </c>
      <c r="P58" s="10">
        <v>40297</v>
      </c>
      <c r="Q58" s="10">
        <v>40403</v>
      </c>
      <c r="R58" s="35">
        <f t="shared" si="10"/>
        <v>40403</v>
      </c>
      <c r="S58" s="35">
        <f t="shared" si="11"/>
        <v>150</v>
      </c>
    </row>
    <row r="59" spans="1:205">
      <c r="A59" t="s">
        <v>148</v>
      </c>
      <c r="D59" t="s">
        <v>16</v>
      </c>
      <c r="F59" t="s">
        <v>149</v>
      </c>
      <c r="G59" t="s">
        <v>44</v>
      </c>
      <c r="H59" t="s">
        <v>669</v>
      </c>
      <c r="I59" t="s">
        <v>13</v>
      </c>
      <c r="J59" t="s">
        <v>27</v>
      </c>
      <c r="K59" t="s">
        <v>706</v>
      </c>
      <c r="L59" t="s">
        <v>29</v>
      </c>
      <c r="M59" s="10"/>
      <c r="N59" s="10">
        <v>39755</v>
      </c>
      <c r="O59" s="10">
        <v>40421</v>
      </c>
      <c r="P59" s="10">
        <v>40421</v>
      </c>
      <c r="Q59" s="10">
        <v>40480</v>
      </c>
      <c r="R59" s="35">
        <f t="shared" si="10"/>
        <v>40480</v>
      </c>
      <c r="S59" s="35">
        <f t="shared" si="11"/>
        <v>59</v>
      </c>
    </row>
    <row r="60" spans="1:205">
      <c r="A60" t="s">
        <v>100</v>
      </c>
      <c r="B60" t="s">
        <v>102</v>
      </c>
      <c r="D60" t="s">
        <v>16</v>
      </c>
      <c r="E60" t="s">
        <v>686</v>
      </c>
      <c r="F60" t="s">
        <v>103</v>
      </c>
      <c r="G60" t="s">
        <v>104</v>
      </c>
      <c r="H60" t="s">
        <v>591</v>
      </c>
      <c r="I60" t="s">
        <v>89</v>
      </c>
      <c r="J60" t="s">
        <v>101</v>
      </c>
      <c r="K60" t="s">
        <v>687</v>
      </c>
      <c r="M60" s="10"/>
      <c r="N60" s="10"/>
      <c r="O60" s="10"/>
      <c r="P60" s="10">
        <v>40464</v>
      </c>
      <c r="Q60" s="10">
        <v>40518</v>
      </c>
      <c r="R60" s="35">
        <f t="shared" si="10"/>
        <v>40518</v>
      </c>
      <c r="S60" s="35">
        <f t="shared" si="11"/>
        <v>40518</v>
      </c>
    </row>
    <row r="61" spans="1:205">
      <c r="A61" t="s">
        <v>106</v>
      </c>
      <c r="D61" t="s">
        <v>16</v>
      </c>
      <c r="F61" t="s">
        <v>107</v>
      </c>
      <c r="G61" t="s">
        <v>99</v>
      </c>
      <c r="H61" t="s">
        <v>591</v>
      </c>
      <c r="I61" t="s">
        <v>89</v>
      </c>
      <c r="J61" t="s">
        <v>11</v>
      </c>
      <c r="K61" t="s">
        <v>688</v>
      </c>
      <c r="L61" t="s">
        <v>48</v>
      </c>
      <c r="M61" s="10"/>
      <c r="N61" s="10">
        <v>40395</v>
      </c>
      <c r="O61" s="10">
        <v>40848</v>
      </c>
      <c r="P61" s="10"/>
      <c r="Q61" s="10">
        <v>40609</v>
      </c>
      <c r="R61" s="35">
        <f t="shared" si="10"/>
        <v>40609</v>
      </c>
      <c r="S61" s="35">
        <f t="shared" si="11"/>
        <v>-239</v>
      </c>
    </row>
    <row r="62" spans="1:205">
      <c r="A62" t="s">
        <v>73</v>
      </c>
      <c r="B62" t="s">
        <v>74</v>
      </c>
      <c r="D62" t="s">
        <v>16</v>
      </c>
      <c r="E62" t="s">
        <v>678</v>
      </c>
      <c r="F62" t="s">
        <v>555</v>
      </c>
      <c r="G62" t="s">
        <v>76</v>
      </c>
      <c r="H62" t="s">
        <v>591</v>
      </c>
      <c r="I62" t="s">
        <v>67</v>
      </c>
      <c r="J62" t="s">
        <v>27</v>
      </c>
      <c r="K62" t="s">
        <v>679</v>
      </c>
      <c r="L62" t="s">
        <v>77</v>
      </c>
      <c r="M62" s="10"/>
      <c r="N62" s="10"/>
      <c r="O62" s="10"/>
      <c r="P62" s="10">
        <v>40646</v>
      </c>
      <c r="Q62" s="10">
        <v>40683</v>
      </c>
      <c r="R62" s="35">
        <f t="shared" si="10"/>
        <v>40683</v>
      </c>
      <c r="S62" s="35">
        <f t="shared" si="11"/>
        <v>40683</v>
      </c>
    </row>
    <row r="63" spans="1:205">
      <c r="A63" t="s">
        <v>70</v>
      </c>
      <c r="B63" t="s">
        <v>71</v>
      </c>
      <c r="D63" t="s">
        <v>16</v>
      </c>
      <c r="E63" t="s">
        <v>676</v>
      </c>
      <c r="G63" t="s">
        <v>52</v>
      </c>
      <c r="H63" t="s">
        <v>591</v>
      </c>
      <c r="I63" t="s">
        <v>67</v>
      </c>
      <c r="J63" t="s">
        <v>11</v>
      </c>
      <c r="K63" t="s">
        <v>677</v>
      </c>
      <c r="L63" t="s">
        <v>72</v>
      </c>
      <c r="M63" s="10"/>
      <c r="N63" s="10">
        <v>40396</v>
      </c>
      <c r="O63" s="10"/>
      <c r="P63" s="10"/>
      <c r="Q63" s="10">
        <v>40733</v>
      </c>
      <c r="R63" s="35">
        <f t="shared" si="10"/>
        <v>40733</v>
      </c>
      <c r="S63" s="35">
        <f t="shared" si="11"/>
        <v>40733</v>
      </c>
    </row>
    <row r="64" spans="1:205">
      <c r="A64" s="2" t="s">
        <v>51</v>
      </c>
      <c r="B64" s="2"/>
      <c r="C64" s="2"/>
      <c r="D64" s="2" t="s">
        <v>16</v>
      </c>
      <c r="E64" s="2"/>
      <c r="F64" s="2"/>
      <c r="G64" s="2" t="s">
        <v>52</v>
      </c>
      <c r="H64" s="2" t="s">
        <v>669</v>
      </c>
      <c r="I64" s="2"/>
      <c r="J64" s="2" t="s">
        <v>35</v>
      </c>
      <c r="K64" s="2"/>
      <c r="L64" s="2"/>
      <c r="M64" s="21"/>
      <c r="N64" s="21"/>
      <c r="O64" s="21"/>
      <c r="P64" s="21">
        <v>40772</v>
      </c>
      <c r="Q64" s="21">
        <v>40777</v>
      </c>
      <c r="R64" s="35">
        <f t="shared" si="10"/>
        <v>40777</v>
      </c>
      <c r="S64" s="35">
        <f t="shared" si="11"/>
        <v>40777</v>
      </c>
      <c r="T64" s="2"/>
    </row>
    <row r="65" spans="1:20">
      <c r="A65" t="s">
        <v>115</v>
      </c>
      <c r="B65" t="s">
        <v>116</v>
      </c>
      <c r="D65" t="s">
        <v>16</v>
      </c>
      <c r="E65" t="s">
        <v>692</v>
      </c>
      <c r="F65" t="s">
        <v>117</v>
      </c>
      <c r="G65" t="s">
        <v>91</v>
      </c>
      <c r="H65" t="s">
        <v>591</v>
      </c>
      <c r="I65" t="s">
        <v>89</v>
      </c>
      <c r="J65" t="s">
        <v>19</v>
      </c>
      <c r="L65" t="s">
        <v>118</v>
      </c>
      <c r="M65" s="10"/>
      <c r="N65" s="10">
        <v>40274</v>
      </c>
      <c r="O65" s="10"/>
      <c r="P65" s="10"/>
      <c r="Q65" s="10">
        <v>40834</v>
      </c>
      <c r="R65" s="35">
        <f t="shared" si="10"/>
        <v>40834</v>
      </c>
      <c r="S65" s="35">
        <f t="shared" si="11"/>
        <v>40834</v>
      </c>
    </row>
    <row r="66" spans="1:20">
      <c r="A66" t="s">
        <v>122</v>
      </c>
      <c r="D66" t="s">
        <v>16</v>
      </c>
      <c r="F66" t="s">
        <v>123</v>
      </c>
      <c r="G66" t="s">
        <v>52</v>
      </c>
      <c r="H66" t="s">
        <v>591</v>
      </c>
      <c r="I66" t="s">
        <v>89</v>
      </c>
      <c r="J66" t="s">
        <v>19</v>
      </c>
      <c r="K66" t="s">
        <v>684</v>
      </c>
      <c r="L66" t="s">
        <v>81</v>
      </c>
      <c r="M66" s="10"/>
      <c r="N66" s="10">
        <v>40589</v>
      </c>
      <c r="O66" s="10"/>
      <c r="P66" s="10">
        <v>40996</v>
      </c>
      <c r="Q66" s="10">
        <v>40996</v>
      </c>
      <c r="R66" s="35">
        <f t="shared" si="10"/>
        <v>40996</v>
      </c>
      <c r="S66" s="35">
        <f t="shared" si="11"/>
        <v>40996</v>
      </c>
    </row>
    <row r="67" spans="1:20">
      <c r="A67" t="s">
        <v>108</v>
      </c>
      <c r="D67" t="s">
        <v>16</v>
      </c>
      <c r="F67" t="s">
        <v>110</v>
      </c>
      <c r="G67" t="s">
        <v>111</v>
      </c>
      <c r="H67" t="s">
        <v>591</v>
      </c>
      <c r="I67" t="s">
        <v>109</v>
      </c>
      <c r="J67" t="s">
        <v>19</v>
      </c>
      <c r="K67" t="s">
        <v>689</v>
      </c>
      <c r="L67" t="s">
        <v>77</v>
      </c>
      <c r="M67" s="10"/>
      <c r="N67" s="10">
        <v>40724</v>
      </c>
      <c r="O67" s="10"/>
      <c r="P67" s="10">
        <v>41015</v>
      </c>
      <c r="Q67" s="10">
        <v>41051</v>
      </c>
      <c r="R67" s="35">
        <f t="shared" si="10"/>
        <v>41051</v>
      </c>
      <c r="S67" s="35">
        <f t="shared" si="11"/>
        <v>41051</v>
      </c>
      <c r="T67" t="s">
        <v>108</v>
      </c>
    </row>
    <row r="68" spans="1:20">
      <c r="A68" t="s">
        <v>112</v>
      </c>
      <c r="B68" t="s">
        <v>113</v>
      </c>
      <c r="D68" t="s">
        <v>16</v>
      </c>
      <c r="E68" t="s">
        <v>690</v>
      </c>
      <c r="F68" t="s">
        <v>110</v>
      </c>
      <c r="G68" t="s">
        <v>111</v>
      </c>
      <c r="H68" t="s">
        <v>591</v>
      </c>
      <c r="I68" t="s">
        <v>89</v>
      </c>
      <c r="J68" t="s">
        <v>19</v>
      </c>
      <c r="L68" t="s">
        <v>77</v>
      </c>
      <c r="M68" s="10"/>
      <c r="N68" s="10"/>
      <c r="O68" s="10"/>
      <c r="P68" s="10"/>
      <c r="Q68" s="10">
        <v>41051</v>
      </c>
      <c r="R68" s="35">
        <f t="shared" si="10"/>
        <v>41051</v>
      </c>
      <c r="S68" s="35">
        <f t="shared" si="11"/>
        <v>41051</v>
      </c>
    </row>
    <row r="69" spans="1:20">
      <c r="A69" t="s">
        <v>129</v>
      </c>
      <c r="B69" t="s">
        <v>130</v>
      </c>
      <c r="D69" t="s">
        <v>16</v>
      </c>
      <c r="E69" t="s">
        <v>697</v>
      </c>
      <c r="F69" t="s">
        <v>110</v>
      </c>
      <c r="G69" t="s">
        <v>111</v>
      </c>
      <c r="H69" t="s">
        <v>591</v>
      </c>
      <c r="I69" t="s">
        <v>89</v>
      </c>
      <c r="J69" t="s">
        <v>19</v>
      </c>
      <c r="K69" t="s">
        <v>698</v>
      </c>
      <c r="L69" t="s">
        <v>131</v>
      </c>
      <c r="M69" s="10"/>
      <c r="N69" s="10">
        <v>40966</v>
      </c>
      <c r="O69" s="10"/>
      <c r="P69" s="10">
        <v>41016</v>
      </c>
      <c r="Q69" s="10">
        <v>41051</v>
      </c>
      <c r="R69" s="35">
        <f t="shared" si="10"/>
        <v>41051</v>
      </c>
      <c r="S69" s="35">
        <f t="shared" si="11"/>
        <v>41051</v>
      </c>
    </row>
    <row r="70" spans="1:20">
      <c r="A70" t="s">
        <v>176</v>
      </c>
      <c r="B70" t="s">
        <v>113</v>
      </c>
      <c r="D70" t="s">
        <v>16</v>
      </c>
      <c r="F70" t="s">
        <v>110</v>
      </c>
      <c r="G70" t="s">
        <v>111</v>
      </c>
      <c r="H70" t="s">
        <v>591</v>
      </c>
      <c r="I70" t="s">
        <v>89</v>
      </c>
      <c r="J70" t="s">
        <v>177</v>
      </c>
      <c r="K70" t="s">
        <v>713</v>
      </c>
      <c r="M70" s="10"/>
      <c r="N70" s="10">
        <v>40724</v>
      </c>
      <c r="O70" s="10">
        <v>41015</v>
      </c>
      <c r="P70" s="10"/>
      <c r="Q70" s="10">
        <v>41051</v>
      </c>
      <c r="R70" s="35">
        <f t="shared" si="10"/>
        <v>41051</v>
      </c>
      <c r="S70" s="35">
        <f t="shared" si="11"/>
        <v>36</v>
      </c>
      <c r="T70" t="s">
        <v>105</v>
      </c>
    </row>
    <row r="71" spans="1:20">
      <c r="A71" t="s">
        <v>78</v>
      </c>
      <c r="B71" t="s">
        <v>79</v>
      </c>
      <c r="D71" t="s">
        <v>16</v>
      </c>
      <c r="E71" t="s">
        <v>680</v>
      </c>
      <c r="F71" t="s">
        <v>75</v>
      </c>
      <c r="G71" t="s">
        <v>80</v>
      </c>
      <c r="H71" t="s">
        <v>591</v>
      </c>
      <c r="I71" t="s">
        <v>67</v>
      </c>
      <c r="J71" t="s">
        <v>27</v>
      </c>
      <c r="K71" t="s">
        <v>681</v>
      </c>
      <c r="L71" t="s">
        <v>81</v>
      </c>
      <c r="M71" s="10"/>
      <c r="N71" s="10"/>
      <c r="O71" s="10">
        <v>41193</v>
      </c>
      <c r="P71" s="10">
        <v>41212</v>
      </c>
      <c r="Q71" s="10">
        <v>41212</v>
      </c>
      <c r="R71" s="35">
        <f t="shared" si="10"/>
        <v>41212</v>
      </c>
      <c r="S71" s="35">
        <f t="shared" si="11"/>
        <v>19</v>
      </c>
    </row>
    <row r="72" spans="1:20">
      <c r="A72" t="s">
        <v>18</v>
      </c>
      <c r="D72" t="s">
        <v>16</v>
      </c>
      <c r="F72" t="s">
        <v>21</v>
      </c>
      <c r="G72" t="s">
        <v>22</v>
      </c>
      <c r="H72" t="s">
        <v>591</v>
      </c>
      <c r="I72" t="s">
        <v>20</v>
      </c>
      <c r="J72" t="s">
        <v>19</v>
      </c>
      <c r="L72" t="s">
        <v>23</v>
      </c>
      <c r="M72" s="10" t="s">
        <v>455</v>
      </c>
      <c r="N72" s="10">
        <v>38393</v>
      </c>
      <c r="O72" s="10">
        <v>38544</v>
      </c>
      <c r="P72" s="10"/>
      <c r="Q72" s="10"/>
      <c r="R72" s="35" t="e">
        <f t="shared" si="10"/>
        <v>#VALUE!</v>
      </c>
      <c r="S72" s="35">
        <f t="shared" si="11"/>
        <v>-38544</v>
      </c>
    </row>
    <row r="73" spans="1:20">
      <c r="A73" t="s">
        <v>158</v>
      </c>
      <c r="D73" t="s">
        <v>16</v>
      </c>
      <c r="F73" t="s">
        <v>43</v>
      </c>
      <c r="G73" t="s">
        <v>44</v>
      </c>
      <c r="H73" t="s">
        <v>669</v>
      </c>
      <c r="J73" t="s">
        <v>11</v>
      </c>
      <c r="M73" s="10" t="s">
        <v>455</v>
      </c>
      <c r="N73" s="10"/>
      <c r="O73" s="10">
        <v>40092</v>
      </c>
      <c r="P73" s="10"/>
      <c r="Q73" s="10">
        <v>40149</v>
      </c>
      <c r="R73" s="35" t="e">
        <f t="shared" si="10"/>
        <v>#VALUE!</v>
      </c>
      <c r="S73" s="35">
        <f t="shared" si="11"/>
        <v>57</v>
      </c>
    </row>
    <row r="74" spans="1:20">
      <c r="M74" s="10"/>
      <c r="N74" s="10"/>
      <c r="O74" s="10"/>
      <c r="P74" s="10"/>
      <c r="Q74" s="10"/>
      <c r="R74" s="10"/>
      <c r="S74" s="10"/>
    </row>
    <row r="75" spans="1:20">
      <c r="M75" s="10"/>
      <c r="N75" s="10"/>
      <c r="O75" s="10"/>
      <c r="P75" s="10"/>
      <c r="Q75" s="10"/>
      <c r="R75" s="10"/>
      <c r="S75" s="10"/>
    </row>
    <row r="76" spans="1:20">
      <c r="M76" s="10"/>
      <c r="N76" s="10"/>
      <c r="O76" s="10"/>
      <c r="P76" s="10"/>
      <c r="Q76" s="10"/>
      <c r="R76" s="10"/>
      <c r="S76" s="10"/>
    </row>
    <row r="77" spans="1:20">
      <c r="M77" s="10"/>
      <c r="N77" s="10"/>
      <c r="O77" s="10"/>
      <c r="P77" s="10"/>
      <c r="Q77" s="10"/>
      <c r="R77" s="10"/>
      <c r="S77" s="10"/>
    </row>
    <row r="78" spans="1:20">
      <c r="M78" s="10"/>
      <c r="N78" s="10"/>
      <c r="O78" s="10"/>
      <c r="P78" s="10"/>
      <c r="Q78" s="10"/>
      <c r="R78" s="10"/>
      <c r="S78" s="10"/>
    </row>
    <row r="79" spans="1:20">
      <c r="M79" s="10"/>
      <c r="N79" s="10" t="s">
        <v>455</v>
      </c>
      <c r="O79" s="10"/>
      <c r="P79" s="10"/>
      <c r="Q79" s="10"/>
      <c r="R79" s="10"/>
      <c r="S79" s="10"/>
    </row>
    <row r="80" spans="1:20">
      <c r="M80" s="10"/>
      <c r="N80" s="10"/>
      <c r="O80" s="10"/>
      <c r="P80" s="10"/>
      <c r="Q80" s="10"/>
      <c r="R80" s="10"/>
      <c r="S80" s="10"/>
    </row>
    <row r="81" spans="13:19">
      <c r="M81" s="10"/>
      <c r="N81" s="10"/>
      <c r="O81" s="10"/>
      <c r="P81" s="10"/>
      <c r="Q81" s="10"/>
      <c r="R81" s="10"/>
      <c r="S81" s="10"/>
    </row>
    <row r="82" spans="13:19">
      <c r="M82" s="10"/>
      <c r="N82" s="10"/>
      <c r="O82" s="10"/>
      <c r="P82" s="10"/>
      <c r="Q82" s="10"/>
      <c r="R82" s="10"/>
      <c r="S82" s="10"/>
    </row>
    <row r="83" spans="13:19">
      <c r="M83" s="10"/>
      <c r="N83" s="10"/>
      <c r="O83" s="10"/>
      <c r="P83" s="10"/>
      <c r="Q83" s="10"/>
      <c r="R83" s="10"/>
      <c r="S83" s="10"/>
    </row>
    <row r="84" spans="13:19">
      <c r="M84" s="10"/>
      <c r="N84" s="10"/>
      <c r="O84" s="10"/>
      <c r="P84" s="10"/>
      <c r="Q84" s="10"/>
      <c r="R84" s="10"/>
      <c r="S84" s="10"/>
    </row>
    <row r="85" spans="13:19">
      <c r="M85" s="10"/>
      <c r="N85" s="10"/>
      <c r="O85" s="10"/>
      <c r="P85" s="10"/>
      <c r="Q85" s="10"/>
      <c r="R85" s="10"/>
      <c r="S85" s="10"/>
    </row>
    <row r="86" spans="13:19">
      <c r="M86" s="10"/>
      <c r="N86" s="10"/>
      <c r="O86" s="10"/>
      <c r="P86" s="10"/>
      <c r="Q86" s="10"/>
      <c r="R86" s="10"/>
      <c r="S86" s="10"/>
    </row>
    <row r="87" spans="13:19">
      <c r="M87" s="10"/>
      <c r="N87" s="10"/>
      <c r="O87" s="10"/>
      <c r="P87" s="10"/>
      <c r="Q87" s="10"/>
      <c r="R87" s="10"/>
      <c r="S87" s="10"/>
    </row>
    <row r="88" spans="13:19">
      <c r="M88" s="10"/>
      <c r="N88" s="10"/>
      <c r="O88" s="10"/>
      <c r="P88" s="10"/>
      <c r="Q88" s="10"/>
      <c r="R88" s="10"/>
      <c r="S88" s="10"/>
    </row>
    <row r="89" spans="13:19">
      <c r="M89" s="10"/>
      <c r="N89" s="10"/>
      <c r="O89" s="10"/>
      <c r="P89" s="10"/>
      <c r="Q89" s="10"/>
      <c r="R89" s="10"/>
      <c r="S89" s="10"/>
    </row>
    <row r="90" spans="13:19">
      <c r="M90" s="10"/>
      <c r="N90" s="10"/>
      <c r="O90" s="10"/>
      <c r="P90" s="10"/>
      <c r="Q90" s="10"/>
      <c r="R90" s="10"/>
      <c r="S90" s="10"/>
    </row>
    <row r="91" spans="13:19">
      <c r="M91" s="10"/>
      <c r="N91" s="10"/>
      <c r="O91" s="10"/>
      <c r="P91" s="10"/>
      <c r="Q91" s="10"/>
      <c r="R91" s="10"/>
      <c r="S91" s="10"/>
    </row>
    <row r="92" spans="13:19">
      <c r="M92" s="10"/>
      <c r="N92" s="10"/>
      <c r="O92" s="10"/>
      <c r="P92" s="10"/>
      <c r="Q92" s="10"/>
      <c r="R92" s="10"/>
      <c r="S92" s="10"/>
    </row>
    <row r="93" spans="13:19">
      <c r="M93" s="10"/>
      <c r="N93" s="10"/>
      <c r="O93" s="10"/>
      <c r="P93" s="10"/>
      <c r="Q93" s="10"/>
      <c r="R93" s="10"/>
      <c r="S93" s="10"/>
    </row>
    <row r="94" spans="13:19">
      <c r="M94" s="10"/>
      <c r="N94" s="10"/>
      <c r="O94" s="10"/>
      <c r="P94" s="10"/>
      <c r="Q94" s="10"/>
      <c r="R94" s="10"/>
      <c r="S94" s="10"/>
    </row>
    <row r="95" spans="13:19">
      <c r="M95" s="10"/>
      <c r="N95" s="10"/>
      <c r="O95" s="10"/>
      <c r="P95" s="10"/>
      <c r="Q95" s="10"/>
      <c r="R95" s="10"/>
      <c r="S95" s="10"/>
    </row>
    <row r="96" spans="13:19">
      <c r="M96" s="10"/>
      <c r="N96" s="10"/>
      <c r="O96" s="10"/>
      <c r="P96" s="10"/>
      <c r="Q96" s="10"/>
      <c r="R96" s="10"/>
      <c r="S96" s="10"/>
    </row>
    <row r="97" spans="13:19">
      <c r="M97" s="10"/>
      <c r="N97" s="10"/>
      <c r="O97" s="10"/>
      <c r="P97" s="10"/>
      <c r="Q97" s="10"/>
      <c r="R97" s="10"/>
      <c r="S97" s="10"/>
    </row>
    <row r="98" spans="13:19">
      <c r="M98" s="10"/>
      <c r="N98" s="10"/>
      <c r="O98" s="10"/>
      <c r="P98" s="10"/>
      <c r="Q98" s="10"/>
      <c r="R98" s="10"/>
      <c r="S98" s="10"/>
    </row>
    <row r="99" spans="13:19">
      <c r="M99" s="10"/>
      <c r="N99" s="10"/>
      <c r="O99" s="10"/>
      <c r="P99" s="10"/>
      <c r="Q99" s="10"/>
      <c r="R99" s="10"/>
      <c r="S99" s="10"/>
    </row>
    <row r="100" spans="13:19">
      <c r="M100" s="10"/>
      <c r="N100" s="10"/>
      <c r="O100" s="10"/>
      <c r="P100" s="10"/>
      <c r="Q100" s="10"/>
      <c r="R100" s="10"/>
      <c r="S100" s="10"/>
    </row>
    <row r="101" spans="13:19">
      <c r="M101" s="10"/>
      <c r="N101" s="10"/>
      <c r="O101" s="10"/>
      <c r="P101" s="10"/>
      <c r="Q101" s="10"/>
      <c r="R101" s="10"/>
      <c r="S101" s="10"/>
    </row>
    <row r="102" spans="13:19">
      <c r="M102" s="10"/>
      <c r="N102" s="10"/>
      <c r="O102" s="10"/>
      <c r="P102" s="10"/>
      <c r="Q102" s="10"/>
      <c r="R102" s="10"/>
      <c r="S102" s="10"/>
    </row>
    <row r="103" spans="13:19">
      <c r="M103" s="10"/>
      <c r="N103" s="10"/>
      <c r="O103" s="10"/>
      <c r="P103" s="10"/>
      <c r="Q103" s="10"/>
      <c r="R103" s="10"/>
      <c r="S103" s="10"/>
    </row>
    <row r="104" spans="13:19">
      <c r="M104" s="10"/>
      <c r="N104" s="10"/>
      <c r="O104" s="10"/>
      <c r="P104" s="10"/>
      <c r="Q104" s="10"/>
      <c r="R104" s="10"/>
      <c r="S104" s="10"/>
    </row>
    <row r="105" spans="13:19">
      <c r="M105" s="10"/>
      <c r="N105" s="10"/>
      <c r="O105" s="10"/>
      <c r="P105" s="10"/>
      <c r="Q105" s="10"/>
      <c r="R105" s="10"/>
      <c r="S105" s="10"/>
    </row>
    <row r="106" spans="13:19">
      <c r="M106" s="10"/>
      <c r="N106" s="10"/>
      <c r="O106" s="10"/>
      <c r="P106" s="10"/>
      <c r="Q106" s="10"/>
      <c r="R106" s="10"/>
      <c r="S106" s="10"/>
    </row>
    <row r="107" spans="13:19">
      <c r="M107" s="10"/>
      <c r="N107" s="10"/>
      <c r="O107" s="10"/>
      <c r="P107" s="10"/>
      <c r="Q107" s="10"/>
      <c r="R107" s="10"/>
      <c r="S107" s="10"/>
    </row>
    <row r="108" spans="13:19">
      <c r="M108" s="10"/>
      <c r="N108" s="10"/>
      <c r="O108" s="10"/>
      <c r="P108" s="10"/>
      <c r="Q108" s="10"/>
      <c r="R108" s="10"/>
      <c r="S108" s="10"/>
    </row>
    <row r="109" spans="13:19">
      <c r="M109" s="10"/>
      <c r="N109" s="10"/>
      <c r="O109" s="10"/>
      <c r="P109" s="10"/>
      <c r="Q109" s="10"/>
      <c r="R109" s="10"/>
      <c r="S109" s="10"/>
    </row>
    <row r="110" spans="13:19">
      <c r="M110" s="10"/>
      <c r="N110" s="10"/>
      <c r="O110" s="10"/>
      <c r="P110" s="10"/>
      <c r="Q110" s="10"/>
      <c r="R110" s="10"/>
      <c r="S110" s="10"/>
    </row>
    <row r="111" spans="13:19">
      <c r="M111" s="10"/>
      <c r="N111" s="10"/>
      <c r="O111" s="10"/>
      <c r="P111" s="10"/>
      <c r="Q111" s="10"/>
      <c r="R111" s="10"/>
      <c r="S111" s="10"/>
    </row>
    <row r="112" spans="13:19">
      <c r="M112" s="10"/>
      <c r="N112" s="10"/>
      <c r="O112" s="10"/>
      <c r="P112" s="10"/>
      <c r="Q112" s="10"/>
      <c r="R112" s="10"/>
      <c r="S112" s="10"/>
    </row>
    <row r="113" spans="13:19">
      <c r="M113" s="10"/>
      <c r="N113" s="10"/>
      <c r="O113" s="10"/>
      <c r="P113" s="10"/>
      <c r="Q113" s="10"/>
      <c r="R113" s="10"/>
      <c r="S113" s="10"/>
    </row>
    <row r="114" spans="13:19">
      <c r="M114" s="10"/>
      <c r="N114" s="10"/>
      <c r="O114" s="10"/>
      <c r="P114" s="10"/>
      <c r="Q114" s="10"/>
      <c r="R114" s="10"/>
      <c r="S114" s="10"/>
    </row>
    <row r="115" spans="13:19">
      <c r="M115" s="10"/>
      <c r="N115" s="10"/>
      <c r="O115" s="10"/>
      <c r="P115" s="10"/>
      <c r="Q115" s="10"/>
      <c r="R115" s="10"/>
      <c r="S115" s="10"/>
    </row>
    <row r="116" spans="13:19">
      <c r="M116" s="10"/>
      <c r="N116" s="10"/>
      <c r="O116" s="10"/>
      <c r="P116" s="10"/>
      <c r="Q116" s="10"/>
      <c r="R116" s="10"/>
      <c r="S116" s="10"/>
    </row>
    <row r="117" spans="13:19">
      <c r="M117" s="10"/>
      <c r="N117" s="10"/>
      <c r="O117" s="10"/>
      <c r="P117" s="10"/>
      <c r="Q117" s="10"/>
      <c r="R117" s="10"/>
      <c r="S117" s="10"/>
    </row>
    <row r="118" spans="13:19">
      <c r="M118" s="10"/>
      <c r="N118" s="10"/>
      <c r="O118" s="10"/>
      <c r="P118" s="10"/>
      <c r="Q118" s="10"/>
      <c r="R118" s="10"/>
      <c r="S118" s="10"/>
    </row>
    <row r="119" spans="13:19">
      <c r="M119" s="10"/>
      <c r="N119" s="10"/>
      <c r="O119" s="10"/>
      <c r="P119" s="10"/>
      <c r="Q119" s="10"/>
      <c r="R119" s="10"/>
      <c r="S119" s="10"/>
    </row>
    <row r="120" spans="13:19">
      <c r="M120" s="10"/>
      <c r="N120" s="10"/>
      <c r="O120" s="10"/>
      <c r="P120" s="10"/>
      <c r="Q120" s="10"/>
      <c r="R120" s="10"/>
      <c r="S120" s="10"/>
    </row>
    <row r="121" spans="13:19">
      <c r="M121" s="10"/>
      <c r="N121" s="10"/>
      <c r="O121" s="10"/>
      <c r="P121" s="10"/>
      <c r="Q121" s="10"/>
      <c r="R121" s="10"/>
      <c r="S121" s="10"/>
    </row>
    <row r="122" spans="13:19">
      <c r="M122" s="10"/>
      <c r="N122" s="10"/>
      <c r="O122" s="10"/>
      <c r="P122" s="10"/>
      <c r="Q122" s="10"/>
      <c r="R122" s="10"/>
      <c r="S122" s="10"/>
    </row>
    <row r="123" spans="13:19">
      <c r="M123" s="10"/>
      <c r="N123" s="10"/>
      <c r="O123" s="10"/>
      <c r="P123" s="10"/>
      <c r="Q123" s="10"/>
      <c r="R123" s="10"/>
      <c r="S123" s="10"/>
    </row>
    <row r="124" spans="13:19">
      <c r="M124" s="10"/>
      <c r="N124" s="10"/>
      <c r="O124" s="10"/>
      <c r="P124" s="10"/>
      <c r="Q124" s="10"/>
      <c r="R124" s="10"/>
      <c r="S124" s="10"/>
    </row>
    <row r="125" spans="13:19">
      <c r="M125" s="10"/>
      <c r="N125" s="10"/>
      <c r="O125" s="10"/>
      <c r="P125" s="10"/>
      <c r="Q125" s="10"/>
      <c r="R125" s="10"/>
      <c r="S125" s="10"/>
    </row>
    <row r="126" spans="13:19">
      <c r="M126" s="10"/>
      <c r="N126" s="10"/>
      <c r="O126" s="10"/>
      <c r="P126" s="10"/>
      <c r="Q126" s="10"/>
      <c r="R126" s="10"/>
      <c r="S126" s="10"/>
    </row>
    <row r="127" spans="13:19">
      <c r="M127" s="10"/>
      <c r="N127" s="10"/>
      <c r="O127" s="10"/>
      <c r="P127" s="10"/>
      <c r="Q127" s="10"/>
      <c r="R127" s="10"/>
      <c r="S127" s="10"/>
    </row>
    <row r="128" spans="13:19">
      <c r="M128" s="10"/>
      <c r="N128" s="10"/>
      <c r="O128" s="10"/>
      <c r="P128" s="10"/>
      <c r="Q128" s="10"/>
      <c r="R128" s="10"/>
      <c r="S128" s="10"/>
    </row>
    <row r="129" spans="13:19">
      <c r="M129" s="10"/>
      <c r="N129" s="10"/>
      <c r="O129" s="10"/>
      <c r="P129" s="10"/>
      <c r="Q129" s="10"/>
      <c r="R129" s="10"/>
      <c r="S129" s="10"/>
    </row>
    <row r="130" spans="13:19">
      <c r="M130" s="10"/>
      <c r="N130" s="10"/>
      <c r="O130" s="10"/>
      <c r="P130" s="10"/>
      <c r="Q130" s="10"/>
      <c r="R130" s="10"/>
      <c r="S130" s="10"/>
    </row>
    <row r="131" spans="13:19">
      <c r="M131" s="10"/>
      <c r="N131" s="10"/>
      <c r="O131" s="10"/>
      <c r="P131" s="10"/>
      <c r="Q131" s="10"/>
      <c r="R131" s="10"/>
      <c r="S131" s="10"/>
    </row>
    <row r="132" spans="13:19">
      <c r="M132" s="10"/>
      <c r="N132" s="10"/>
      <c r="O132" s="10"/>
      <c r="P132" s="10"/>
      <c r="Q132" s="10"/>
      <c r="R132" s="10"/>
      <c r="S132" s="10"/>
    </row>
    <row r="133" spans="13:19">
      <c r="M133" s="10"/>
      <c r="N133" s="10"/>
      <c r="O133" s="10"/>
      <c r="P133" s="10"/>
      <c r="Q133" s="10"/>
      <c r="R133" s="10"/>
      <c r="S133" s="10"/>
    </row>
    <row r="134" spans="13:19">
      <c r="M134" s="10"/>
      <c r="N134" s="10"/>
      <c r="O134" s="10"/>
      <c r="P134" s="10"/>
      <c r="Q134" s="10"/>
      <c r="R134" s="10"/>
      <c r="S134" s="10"/>
    </row>
    <row r="135" spans="13:19">
      <c r="M135" s="10"/>
      <c r="N135" s="10"/>
      <c r="O135" s="10"/>
      <c r="P135" s="10"/>
      <c r="Q135" s="10"/>
      <c r="R135" s="10"/>
      <c r="S135" s="10"/>
    </row>
    <row r="136" spans="13:19">
      <c r="M136" s="10"/>
      <c r="N136" s="10"/>
      <c r="O136" s="10"/>
      <c r="P136" s="10"/>
      <c r="Q136" s="10"/>
      <c r="R136" s="10"/>
      <c r="S136" s="10"/>
    </row>
    <row r="137" spans="13:19">
      <c r="M137" s="10"/>
      <c r="N137" s="10"/>
      <c r="O137" s="10"/>
      <c r="P137" s="10"/>
      <c r="Q137" s="10"/>
      <c r="R137" s="10"/>
      <c r="S137" s="10"/>
    </row>
    <row r="138" spans="13:19">
      <c r="M138" s="10"/>
      <c r="N138" s="10"/>
      <c r="O138" s="10"/>
      <c r="P138" s="10"/>
      <c r="Q138" s="10"/>
      <c r="R138" s="10"/>
      <c r="S138" s="10"/>
    </row>
    <row r="139" spans="13:19">
      <c r="M139" s="10"/>
      <c r="N139" s="10"/>
      <c r="O139" s="10"/>
      <c r="P139" s="10"/>
      <c r="Q139" s="10"/>
      <c r="R139" s="10"/>
      <c r="S139" s="10"/>
    </row>
    <row r="140" spans="13:19">
      <c r="M140" s="10"/>
      <c r="N140" s="10"/>
      <c r="O140" s="10"/>
      <c r="P140" s="10"/>
      <c r="Q140" s="10"/>
      <c r="R140" s="10"/>
      <c r="S140" s="10"/>
    </row>
    <row r="141" spans="13:19">
      <c r="M141" s="10"/>
      <c r="N141" s="10"/>
      <c r="O141" s="10"/>
      <c r="P141" s="10"/>
      <c r="Q141" s="10"/>
      <c r="R141" s="10"/>
      <c r="S141" s="10"/>
    </row>
    <row r="142" spans="13:19">
      <c r="M142" s="10"/>
      <c r="N142" s="10"/>
      <c r="O142" s="10"/>
      <c r="P142" s="10"/>
      <c r="Q142" s="10"/>
      <c r="R142" s="10"/>
      <c r="S142" s="10"/>
    </row>
    <row r="143" spans="13:19">
      <c r="M143" s="10"/>
      <c r="N143" s="10"/>
      <c r="O143" s="10"/>
      <c r="P143" s="10"/>
      <c r="Q143" s="10"/>
      <c r="R143" s="10"/>
      <c r="S143" s="10"/>
    </row>
    <row r="144" spans="13:19">
      <c r="M144" s="10"/>
      <c r="N144" s="10"/>
      <c r="O144" s="10"/>
      <c r="P144" s="10"/>
      <c r="Q144" s="10"/>
      <c r="R144" s="10"/>
      <c r="S144" s="10"/>
    </row>
    <row r="145" spans="13:19">
      <c r="M145" s="10"/>
      <c r="N145" s="10"/>
      <c r="O145" s="10"/>
      <c r="P145" s="10"/>
      <c r="Q145" s="10"/>
      <c r="R145" s="10"/>
      <c r="S145" s="10"/>
    </row>
    <row r="146" spans="13:19">
      <c r="M146" s="10"/>
      <c r="N146" s="10"/>
      <c r="O146" s="10"/>
      <c r="P146" s="10"/>
      <c r="Q146" s="10"/>
      <c r="R146" s="10"/>
      <c r="S146" s="10"/>
    </row>
    <row r="147" spans="13:19">
      <c r="M147" s="10"/>
      <c r="N147" s="10"/>
      <c r="O147" s="10"/>
      <c r="P147" s="10"/>
      <c r="Q147" s="10"/>
      <c r="R147" s="10"/>
      <c r="S147" s="10"/>
    </row>
    <row r="148" spans="13:19">
      <c r="M148" s="10"/>
      <c r="N148" s="10"/>
      <c r="O148" s="10"/>
      <c r="P148" s="10"/>
      <c r="Q148" s="10"/>
      <c r="R148" s="10"/>
      <c r="S148" s="10"/>
    </row>
    <row r="149" spans="13:19">
      <c r="M149" s="10"/>
      <c r="N149" s="10"/>
      <c r="O149" s="10"/>
      <c r="P149" s="10"/>
      <c r="Q149" s="10"/>
      <c r="R149" s="10"/>
      <c r="S149" s="10"/>
    </row>
    <row r="150" spans="13:19">
      <c r="M150" s="10"/>
      <c r="N150" s="10"/>
      <c r="O150" s="10"/>
      <c r="P150" s="10"/>
      <c r="Q150" s="10"/>
      <c r="R150" s="10"/>
      <c r="S150" s="10"/>
    </row>
    <row r="151" spans="13:19">
      <c r="M151" s="10"/>
      <c r="N151" s="10"/>
      <c r="O151" s="10"/>
      <c r="P151" s="10"/>
      <c r="Q151" s="10"/>
      <c r="R151" s="10"/>
      <c r="S151" s="10"/>
    </row>
    <row r="152" spans="13:19">
      <c r="M152" s="10"/>
      <c r="N152" s="10"/>
      <c r="O152" s="10"/>
      <c r="P152" s="10"/>
      <c r="Q152" s="10"/>
      <c r="R152" s="10"/>
      <c r="S152" s="10"/>
    </row>
    <row r="153" spans="13:19">
      <c r="M153" s="10"/>
      <c r="N153" s="10"/>
      <c r="O153" s="10"/>
      <c r="P153" s="10"/>
      <c r="Q153" s="10"/>
      <c r="R153" s="10"/>
      <c r="S153" s="10"/>
    </row>
    <row r="154" spans="13:19">
      <c r="M154" s="10"/>
      <c r="N154" s="10"/>
      <c r="O154" s="10"/>
      <c r="P154" s="10"/>
      <c r="Q154" s="10"/>
      <c r="R154" s="10"/>
      <c r="S154" s="10"/>
    </row>
    <row r="155" spans="13:19">
      <c r="M155" s="10"/>
      <c r="N155" s="10"/>
      <c r="O155" s="10"/>
      <c r="P155" s="10"/>
      <c r="Q155" s="10"/>
      <c r="R155" s="10"/>
      <c r="S155" s="10"/>
    </row>
    <row r="156" spans="13:19">
      <c r="M156" s="10"/>
      <c r="N156" s="10"/>
      <c r="O156" s="10"/>
      <c r="P156" s="10"/>
      <c r="Q156" s="10"/>
      <c r="R156" s="10"/>
      <c r="S156" s="10"/>
    </row>
    <row r="157" spans="13:19">
      <c r="M157" s="10"/>
      <c r="N157" s="10"/>
      <c r="O157" s="10"/>
      <c r="P157" s="10"/>
      <c r="Q157" s="10"/>
      <c r="R157" s="10"/>
      <c r="S157" s="10"/>
    </row>
    <row r="158" spans="13:19">
      <c r="M158" s="10"/>
      <c r="N158" s="10"/>
      <c r="O158" s="10"/>
      <c r="P158" s="10"/>
      <c r="Q158" s="10"/>
      <c r="R158" s="10"/>
      <c r="S158" s="10"/>
    </row>
    <row r="159" spans="13:19">
      <c r="M159" s="10"/>
      <c r="N159" s="10"/>
      <c r="O159" s="10"/>
      <c r="P159" s="10"/>
      <c r="Q159" s="10"/>
      <c r="R159" s="10"/>
      <c r="S159" s="10"/>
    </row>
    <row r="160" spans="13:19">
      <c r="M160" s="10"/>
      <c r="N160" s="10"/>
      <c r="O160" s="10"/>
      <c r="P160" s="10"/>
      <c r="Q160" s="10"/>
      <c r="R160" s="10"/>
      <c r="S160" s="10"/>
    </row>
    <row r="161" spans="13:19">
      <c r="M161" s="10"/>
      <c r="N161" s="10"/>
      <c r="O161" s="10"/>
      <c r="P161" s="10"/>
      <c r="Q161" s="10"/>
      <c r="R161" s="10"/>
      <c r="S161" s="10"/>
    </row>
    <row r="162" spans="13:19">
      <c r="M162" s="10"/>
      <c r="N162" s="10"/>
      <c r="O162" s="10"/>
      <c r="P162" s="10"/>
      <c r="Q162" s="10"/>
      <c r="R162" s="10"/>
      <c r="S162" s="10"/>
    </row>
    <row r="163" spans="13:19">
      <c r="M163" s="10"/>
      <c r="N163" s="10"/>
      <c r="O163" s="10"/>
      <c r="P163" s="10"/>
      <c r="Q163" s="10"/>
      <c r="R163" s="10"/>
      <c r="S163" s="10"/>
    </row>
    <row r="164" spans="13:19">
      <c r="M164" s="10"/>
      <c r="N164" s="10"/>
      <c r="O164" s="10"/>
      <c r="P164" s="10"/>
      <c r="Q164" s="10"/>
      <c r="R164" s="10"/>
      <c r="S164" s="10"/>
    </row>
    <row r="165" spans="13:19">
      <c r="M165" s="10"/>
      <c r="N165" s="10"/>
      <c r="O165" s="10"/>
      <c r="P165" s="10"/>
      <c r="Q165" s="10"/>
      <c r="R165" s="10"/>
      <c r="S165" s="10"/>
    </row>
    <row r="166" spans="13:19">
      <c r="M166" s="10"/>
      <c r="N166" s="10"/>
      <c r="O166" s="10"/>
      <c r="P166" s="10"/>
      <c r="Q166" s="10"/>
      <c r="R166" s="10"/>
      <c r="S166" s="10"/>
    </row>
    <row r="167" spans="13:19">
      <c r="M167" s="10"/>
      <c r="N167" s="10"/>
      <c r="O167" s="10"/>
      <c r="P167" s="10"/>
      <c r="Q167" s="10"/>
      <c r="R167" s="10"/>
      <c r="S167" s="10"/>
    </row>
    <row r="168" spans="13:19">
      <c r="M168" s="10"/>
      <c r="N168" s="10"/>
      <c r="O168" s="10"/>
      <c r="P168" s="10"/>
      <c r="Q168" s="10"/>
      <c r="R168" s="10"/>
      <c r="S168" s="10"/>
    </row>
    <row r="169" spans="13:19">
      <c r="M169" s="10"/>
      <c r="N169" s="10"/>
      <c r="O169" s="10"/>
      <c r="P169" s="10"/>
      <c r="Q169" s="10"/>
      <c r="R169" s="10"/>
      <c r="S169" s="10"/>
    </row>
    <row r="170" spans="13:19">
      <c r="M170" s="10"/>
      <c r="N170" s="10"/>
      <c r="O170" s="10"/>
      <c r="P170" s="10"/>
      <c r="Q170" s="10"/>
      <c r="R170" s="10"/>
      <c r="S170" s="10"/>
    </row>
    <row r="171" spans="13:19">
      <c r="M171" s="10"/>
      <c r="N171" s="10"/>
      <c r="O171" s="10"/>
      <c r="P171" s="10"/>
      <c r="Q171" s="10"/>
      <c r="R171" s="10"/>
      <c r="S171" s="10"/>
    </row>
    <row r="172" spans="13:19">
      <c r="M172" s="10"/>
      <c r="N172" s="10"/>
      <c r="O172" s="10"/>
      <c r="P172" s="10"/>
      <c r="Q172" s="10"/>
      <c r="R172" s="10"/>
      <c r="S172" s="10"/>
    </row>
    <row r="173" spans="13:19">
      <c r="M173" s="10"/>
      <c r="N173" s="10"/>
      <c r="O173" s="10"/>
      <c r="P173" s="10"/>
      <c r="Q173" s="10"/>
      <c r="R173" s="10"/>
      <c r="S173" s="10"/>
    </row>
    <row r="174" spans="13:19">
      <c r="M174" s="10"/>
      <c r="N174" s="10"/>
      <c r="O174" s="10"/>
      <c r="P174" s="10"/>
      <c r="Q174" s="10"/>
      <c r="R174" s="10"/>
      <c r="S174" s="10"/>
    </row>
    <row r="175" spans="13:19">
      <c r="M175" s="10"/>
      <c r="N175" s="10"/>
      <c r="O175" s="10"/>
      <c r="P175" s="10"/>
      <c r="Q175" s="10"/>
      <c r="R175" s="10"/>
      <c r="S175" s="10"/>
    </row>
    <row r="176" spans="13:19">
      <c r="M176" s="10"/>
      <c r="N176" s="10"/>
      <c r="O176" s="10"/>
      <c r="P176" s="10"/>
      <c r="Q176" s="10"/>
      <c r="R176" s="10"/>
      <c r="S176" s="10"/>
    </row>
    <row r="177" spans="13:19">
      <c r="M177" s="10"/>
      <c r="N177" s="10"/>
      <c r="O177" s="10"/>
      <c r="P177" s="10"/>
      <c r="Q177" s="10"/>
      <c r="R177" s="10"/>
      <c r="S177" s="10"/>
    </row>
    <row r="178" spans="13:19">
      <c r="M178" s="10"/>
      <c r="N178" s="10"/>
      <c r="O178" s="10"/>
      <c r="P178" s="10"/>
      <c r="Q178" s="10"/>
      <c r="R178" s="10"/>
      <c r="S178" s="10"/>
    </row>
    <row r="179" spans="13:19">
      <c r="M179" s="10"/>
      <c r="N179" s="10"/>
      <c r="O179" s="10"/>
      <c r="P179" s="10"/>
      <c r="Q179" s="10"/>
      <c r="R179" s="10"/>
      <c r="S179" s="10"/>
    </row>
    <row r="180" spans="13:19">
      <c r="M180" s="10"/>
      <c r="N180" s="10"/>
      <c r="O180" s="10"/>
      <c r="P180" s="10"/>
      <c r="Q180" s="10"/>
      <c r="R180" s="10"/>
      <c r="S180" s="10"/>
    </row>
    <row r="181" spans="13:19">
      <c r="M181" s="10"/>
      <c r="N181" s="10"/>
      <c r="O181" s="10"/>
      <c r="P181" s="10"/>
      <c r="Q181" s="10"/>
      <c r="R181" s="10"/>
      <c r="S181" s="10"/>
    </row>
    <row r="182" spans="13:19">
      <c r="M182" s="10"/>
      <c r="N182" s="10"/>
      <c r="O182" s="10"/>
      <c r="P182" s="10"/>
      <c r="Q182" s="10"/>
      <c r="R182" s="10"/>
      <c r="S182" s="10"/>
    </row>
    <row r="183" spans="13:19">
      <c r="M183" s="10"/>
      <c r="N183" s="10"/>
      <c r="O183" s="10"/>
      <c r="P183" s="10"/>
      <c r="Q183" s="10"/>
      <c r="R183" s="10"/>
      <c r="S183" s="10"/>
    </row>
    <row r="184" spans="13:19">
      <c r="M184" s="10"/>
      <c r="N184" s="10"/>
      <c r="O184" s="10"/>
      <c r="P184" s="10"/>
      <c r="Q184" s="10"/>
      <c r="R184" s="10"/>
      <c r="S184" s="10"/>
    </row>
    <row r="185" spans="13:19">
      <c r="M185" s="10"/>
      <c r="N185" s="10"/>
      <c r="O185" s="10"/>
      <c r="P185" s="10"/>
      <c r="Q185" s="10"/>
      <c r="R185" s="10"/>
      <c r="S185" s="10"/>
    </row>
    <row r="186" spans="13:19">
      <c r="M186" s="10"/>
      <c r="N186" s="10"/>
      <c r="O186" s="10"/>
      <c r="P186" s="10"/>
      <c r="Q186" s="10"/>
      <c r="R186" s="10"/>
      <c r="S186" s="10"/>
    </row>
    <row r="187" spans="13:19">
      <c r="M187" s="10"/>
      <c r="N187" s="10"/>
      <c r="O187" s="10"/>
      <c r="P187" s="10"/>
      <c r="Q187" s="10"/>
      <c r="R187" s="10"/>
      <c r="S187" s="10"/>
    </row>
    <row r="188" spans="13:19">
      <c r="M188" s="10"/>
      <c r="N188" s="10"/>
      <c r="O188" s="10"/>
      <c r="P188" s="10"/>
      <c r="Q188" s="10"/>
      <c r="R188" s="10"/>
      <c r="S188" s="10"/>
    </row>
    <row r="189" spans="13:19">
      <c r="M189" s="10"/>
      <c r="N189" s="10"/>
      <c r="O189" s="10"/>
      <c r="P189" s="10"/>
      <c r="Q189" s="10"/>
      <c r="R189" s="10"/>
      <c r="S189" s="10"/>
    </row>
    <row r="190" spans="13:19">
      <c r="M190" s="10"/>
      <c r="N190" s="10"/>
      <c r="O190" s="10"/>
      <c r="P190" s="10"/>
      <c r="Q190" s="10"/>
      <c r="R190" s="10"/>
      <c r="S190" s="10"/>
    </row>
    <row r="191" spans="13:19">
      <c r="M191" s="10"/>
      <c r="N191" s="10"/>
      <c r="O191" s="10"/>
      <c r="P191" s="10"/>
      <c r="Q191" s="10"/>
      <c r="R191" s="10"/>
      <c r="S191" s="10"/>
    </row>
  </sheetData>
  <autoFilter ref="A1:T73">
    <sortState ref="A2:T70">
      <sortCondition ref="R1:R61"/>
    </sortState>
  </autoFilter>
  <sortState ref="A8:GW29">
    <sortCondition ref="J8:J29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3" sqref="D3"/>
    </sheetView>
  </sheetViews>
  <sheetFormatPr baseColWidth="10" defaultColWidth="8.83203125" defaultRowHeight="14" x14ac:dyDescent="0"/>
  <sheetData>
    <row r="1" spans="1:3">
      <c r="A1" s="71" t="s">
        <v>811</v>
      </c>
      <c r="B1" s="71" t="s">
        <v>813</v>
      </c>
      <c r="C1" s="71" t="s">
        <v>815</v>
      </c>
    </row>
    <row r="2" spans="1:3">
      <c r="A2" s="69">
        <v>7</v>
      </c>
      <c r="B2" s="69">
        <v>1</v>
      </c>
      <c r="C2" s="72">
        <v>2.5000000000000001E-2</v>
      </c>
    </row>
    <row r="3" spans="1:3">
      <c r="A3" s="69">
        <v>93.333333333333329</v>
      </c>
      <c r="B3" s="69">
        <v>19</v>
      </c>
      <c r="C3" s="72">
        <v>0.5</v>
      </c>
    </row>
    <row r="4" spans="1:3">
      <c r="A4" s="69">
        <v>179.66666666666666</v>
      </c>
      <c r="B4" s="69">
        <v>11</v>
      </c>
      <c r="C4" s="72">
        <v>0.77500000000000002</v>
      </c>
    </row>
    <row r="5" spans="1:3">
      <c r="A5" s="69">
        <v>266</v>
      </c>
      <c r="B5" s="69">
        <v>6</v>
      </c>
      <c r="C5" s="72">
        <v>0.92500000000000004</v>
      </c>
    </row>
    <row r="6" spans="1:3">
      <c r="A6" s="69">
        <v>352.33333333333331</v>
      </c>
      <c r="B6" s="69">
        <v>2</v>
      </c>
      <c r="C6" s="72">
        <v>0.97499999999999998</v>
      </c>
    </row>
    <row r="7" spans="1:3">
      <c r="A7" s="69">
        <v>438.66666666666663</v>
      </c>
      <c r="B7" s="69">
        <v>0</v>
      </c>
      <c r="C7" s="72">
        <v>0.97499999999999998</v>
      </c>
    </row>
    <row r="8" spans="1:3" ht="15" thickBot="1">
      <c r="A8" s="70" t="s">
        <v>812</v>
      </c>
      <c r="B8" s="70">
        <v>1</v>
      </c>
      <c r="C8" s="73">
        <v>1</v>
      </c>
    </row>
    <row r="11" spans="1:3">
      <c r="B11" t="s">
        <v>816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0" sqref="D9:D10"/>
    </sheetView>
  </sheetViews>
  <sheetFormatPr baseColWidth="10" defaultColWidth="8.83203125" defaultRowHeight="14" x14ac:dyDescent="0"/>
  <cols>
    <col min="1" max="1" width="16.1640625" customWidth="1"/>
    <col min="2" max="2" width="10.6640625" customWidth="1"/>
  </cols>
  <sheetData>
    <row r="1" spans="1:4">
      <c r="A1" s="84" t="s">
        <v>828</v>
      </c>
      <c r="B1" s="85"/>
    </row>
    <row r="2" spans="1:4">
      <c r="A2" s="75"/>
      <c r="B2" s="76"/>
    </row>
    <row r="3" spans="1:4">
      <c r="A3" s="75" t="s">
        <v>817</v>
      </c>
      <c r="B3" s="76">
        <v>111.7</v>
      </c>
    </row>
    <row r="4" spans="1:4">
      <c r="A4" s="75" t="s">
        <v>818</v>
      </c>
      <c r="B4" s="76">
        <v>16.193153032322183</v>
      </c>
    </row>
    <row r="5" spans="1:4">
      <c r="A5" s="75" t="s">
        <v>819</v>
      </c>
      <c r="B5" s="76">
        <v>95</v>
      </c>
    </row>
    <row r="6" spans="1:4">
      <c r="A6" s="75" t="s">
        <v>821</v>
      </c>
      <c r="B6" s="76">
        <v>102.41449216360058</v>
      </c>
    </row>
    <row r="7" spans="1:4">
      <c r="A7" s="75" t="s">
        <v>822</v>
      </c>
      <c r="B7" s="76">
        <v>10488.728205128205</v>
      </c>
    </row>
    <row r="8" spans="1:4">
      <c r="A8" s="75" t="s">
        <v>823</v>
      </c>
      <c r="B8" s="76">
        <v>518</v>
      </c>
    </row>
    <row r="9" spans="1:4">
      <c r="A9" s="75" t="s">
        <v>824</v>
      </c>
      <c r="B9" s="76">
        <v>7</v>
      </c>
    </row>
    <row r="10" spans="1:4">
      <c r="A10" s="75" t="s">
        <v>825</v>
      </c>
      <c r="B10" s="76">
        <v>525</v>
      </c>
      <c r="D10" t="s">
        <v>455</v>
      </c>
    </row>
    <row r="11" spans="1:4" ht="15" thickBot="1">
      <c r="A11" s="77" t="s">
        <v>749</v>
      </c>
      <c r="B11" s="78">
        <v>40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I1" zoomScale="90" zoomScaleNormal="90" zoomScalePageLayoutView="90" workbookViewId="0">
      <selection activeCell="R25" sqref="R25"/>
    </sheetView>
  </sheetViews>
  <sheetFormatPr baseColWidth="10" defaultColWidth="8.83203125" defaultRowHeight="14" x14ac:dyDescent="0"/>
  <cols>
    <col min="1" max="1" width="38.83203125" customWidth="1"/>
    <col min="2" max="2" width="15.1640625" customWidth="1"/>
    <col min="3" max="3" width="13.1640625" customWidth="1"/>
    <col min="4" max="4" width="8.83203125" customWidth="1"/>
    <col min="8" max="8" width="15.5" customWidth="1"/>
    <col min="9" max="9" width="15.83203125" customWidth="1"/>
    <col min="10" max="10" width="11.5" customWidth="1"/>
    <col min="11" max="11" width="24.83203125" customWidth="1"/>
    <col min="12" max="12" width="10.5" customWidth="1"/>
    <col min="13" max="13" width="12.1640625" customWidth="1"/>
    <col min="14" max="15" width="13.83203125" customWidth="1"/>
  </cols>
  <sheetData>
    <row r="1" spans="1:18">
      <c r="A1" t="s">
        <v>579</v>
      </c>
      <c r="B1" t="s">
        <v>1</v>
      </c>
      <c r="C1" t="s">
        <v>581</v>
      </c>
      <c r="D1" t="s">
        <v>4</v>
      </c>
      <c r="E1" t="s">
        <v>582</v>
      </c>
      <c r="F1" t="s">
        <v>583</v>
      </c>
      <c r="G1" t="s">
        <v>3</v>
      </c>
      <c r="H1" t="s">
        <v>584</v>
      </c>
      <c r="I1" t="s">
        <v>2</v>
      </c>
      <c r="J1" t="s">
        <v>0</v>
      </c>
      <c r="K1" t="s">
        <v>567</v>
      </c>
      <c r="L1" t="s">
        <v>6</v>
      </c>
      <c r="M1" t="s">
        <v>5</v>
      </c>
      <c r="N1" t="s">
        <v>8</v>
      </c>
      <c r="O1" t="s">
        <v>739</v>
      </c>
      <c r="P1" t="s">
        <v>342</v>
      </c>
    </row>
    <row r="2" spans="1:18">
      <c r="A2" t="s">
        <v>201</v>
      </c>
      <c r="B2" t="s">
        <v>202</v>
      </c>
      <c r="D2" t="s">
        <v>200</v>
      </c>
      <c r="G2" t="s">
        <v>203</v>
      </c>
      <c r="H2" t="s">
        <v>591</v>
      </c>
      <c r="I2" t="s">
        <v>31</v>
      </c>
      <c r="K2" t="s">
        <v>204</v>
      </c>
      <c r="L2" t="s">
        <v>29</v>
      </c>
      <c r="M2" s="10">
        <v>39799</v>
      </c>
      <c r="N2" s="10">
        <v>40324</v>
      </c>
      <c r="O2" s="32">
        <f t="shared" ref="O2:O45" si="0">+(N2-M2)</f>
        <v>525</v>
      </c>
    </row>
    <row r="3" spans="1:18" s="2" customFormat="1">
      <c r="A3" s="2" t="s">
        <v>743</v>
      </c>
      <c r="B3" s="2" t="s">
        <v>132</v>
      </c>
      <c r="D3" s="2" t="s">
        <v>200</v>
      </c>
      <c r="E3" s="2" t="s">
        <v>742</v>
      </c>
      <c r="F3" s="2" t="s">
        <v>135</v>
      </c>
      <c r="G3" s="2" t="s">
        <v>591</v>
      </c>
      <c r="H3" s="2" t="s">
        <v>133</v>
      </c>
      <c r="I3" s="2" t="s">
        <v>27</v>
      </c>
      <c r="K3" t="s">
        <v>214</v>
      </c>
      <c r="L3" s="21" t="s">
        <v>172</v>
      </c>
      <c r="M3" s="21">
        <v>39923</v>
      </c>
      <c r="N3" s="21">
        <v>40198</v>
      </c>
      <c r="O3" s="32">
        <f t="shared" si="0"/>
        <v>275</v>
      </c>
      <c r="P3" s="19"/>
      <c r="Q3" s="19" t="s">
        <v>744</v>
      </c>
      <c r="R3" s="19"/>
    </row>
    <row r="4" spans="1:18">
      <c r="A4" t="s">
        <v>218</v>
      </c>
      <c r="B4" t="s">
        <v>219</v>
      </c>
      <c r="D4" t="s">
        <v>200</v>
      </c>
      <c r="F4" t="s">
        <v>134</v>
      </c>
      <c r="G4" t="s">
        <v>221</v>
      </c>
      <c r="H4" t="s">
        <v>591</v>
      </c>
      <c r="I4" t="s">
        <v>220</v>
      </c>
      <c r="J4" t="s">
        <v>27</v>
      </c>
      <c r="K4" t="s">
        <v>467</v>
      </c>
      <c r="L4" s="2" t="s">
        <v>172</v>
      </c>
      <c r="M4" s="10">
        <v>40837</v>
      </c>
      <c r="N4" s="10">
        <v>41109</v>
      </c>
      <c r="O4" s="32">
        <f t="shared" si="0"/>
        <v>272</v>
      </c>
    </row>
    <row r="5" spans="1:18" s="2" customFormat="1">
      <c r="A5" t="s">
        <v>281</v>
      </c>
      <c r="B5" t="s">
        <v>277</v>
      </c>
      <c r="C5" t="s">
        <v>639</v>
      </c>
      <c r="D5" t="s">
        <v>200</v>
      </c>
      <c r="E5"/>
      <c r="F5" t="s">
        <v>107</v>
      </c>
      <c r="G5" t="s">
        <v>99</v>
      </c>
      <c r="H5" t="s">
        <v>591</v>
      </c>
      <c r="I5" t="s">
        <v>89</v>
      </c>
      <c r="J5" t="s">
        <v>27</v>
      </c>
      <c r="K5" t="s">
        <v>282</v>
      </c>
      <c r="L5" t="s">
        <v>172</v>
      </c>
      <c r="M5" s="10">
        <v>39990</v>
      </c>
      <c r="N5" s="10">
        <v>40203</v>
      </c>
      <c r="O5" s="32">
        <f t="shared" si="0"/>
        <v>213</v>
      </c>
      <c r="P5"/>
      <c r="Q5"/>
      <c r="R5"/>
    </row>
    <row r="6" spans="1:18" s="2" customFormat="1">
      <c r="A6" t="s">
        <v>246</v>
      </c>
      <c r="B6" t="s">
        <v>247</v>
      </c>
      <c r="C6" t="s">
        <v>635</v>
      </c>
      <c r="D6" t="s">
        <v>200</v>
      </c>
      <c r="E6"/>
      <c r="F6" t="s">
        <v>121</v>
      </c>
      <c r="G6" t="s">
        <v>99</v>
      </c>
      <c r="H6" t="s">
        <v>591</v>
      </c>
      <c r="I6" t="s">
        <v>89</v>
      </c>
      <c r="J6" t="s">
        <v>27</v>
      </c>
      <c r="K6" t="s">
        <v>248</v>
      </c>
      <c r="L6" t="s">
        <v>172</v>
      </c>
      <c r="M6" s="10">
        <v>39994</v>
      </c>
      <c r="N6" s="10">
        <v>40203</v>
      </c>
      <c r="O6" s="32">
        <f t="shared" si="0"/>
        <v>209</v>
      </c>
      <c r="P6"/>
      <c r="Q6"/>
      <c r="R6"/>
    </row>
    <row r="7" spans="1:18">
      <c r="A7" t="s">
        <v>272</v>
      </c>
      <c r="B7" t="s">
        <v>273</v>
      </c>
      <c r="C7" t="s">
        <v>637</v>
      </c>
      <c r="D7" t="s">
        <v>200</v>
      </c>
      <c r="F7" t="s">
        <v>121</v>
      </c>
      <c r="G7" t="s">
        <v>99</v>
      </c>
      <c r="H7" t="s">
        <v>591</v>
      </c>
      <c r="I7" t="s">
        <v>89</v>
      </c>
      <c r="J7" t="s">
        <v>27</v>
      </c>
      <c r="K7" t="s">
        <v>248</v>
      </c>
      <c r="L7" t="s">
        <v>172</v>
      </c>
      <c r="M7" s="10">
        <v>39994</v>
      </c>
      <c r="N7" s="10">
        <v>40203</v>
      </c>
      <c r="O7" s="32">
        <f t="shared" si="0"/>
        <v>209</v>
      </c>
    </row>
    <row r="8" spans="1:18" s="2" customFormat="1">
      <c r="A8" t="s">
        <v>274</v>
      </c>
      <c r="B8" t="s">
        <v>275</v>
      </c>
      <c r="C8" t="s">
        <v>638</v>
      </c>
      <c r="D8" t="s">
        <v>200</v>
      </c>
      <c r="E8"/>
      <c r="F8" t="s">
        <v>107</v>
      </c>
      <c r="G8" t="s">
        <v>99</v>
      </c>
      <c r="H8" t="s">
        <v>591</v>
      </c>
      <c r="I8" t="s">
        <v>89</v>
      </c>
      <c r="J8" t="s">
        <v>27</v>
      </c>
      <c r="K8" t="s">
        <v>248</v>
      </c>
      <c r="L8" t="s">
        <v>172</v>
      </c>
      <c r="M8" s="10">
        <v>39994</v>
      </c>
      <c r="N8" s="10">
        <v>40203</v>
      </c>
      <c r="O8" s="32">
        <f t="shared" si="0"/>
        <v>209</v>
      </c>
      <c r="P8"/>
      <c r="Q8"/>
      <c r="R8"/>
    </row>
    <row r="9" spans="1:18">
      <c r="A9" t="s">
        <v>276</v>
      </c>
      <c r="B9" t="s">
        <v>277</v>
      </c>
      <c r="C9" t="s">
        <v>639</v>
      </c>
      <c r="D9" t="s">
        <v>200</v>
      </c>
      <c r="F9" t="s">
        <v>107</v>
      </c>
      <c r="G9" t="s">
        <v>99</v>
      </c>
      <c r="H9" t="s">
        <v>591</v>
      </c>
      <c r="I9" t="s">
        <v>89</v>
      </c>
      <c r="J9" t="s">
        <v>27</v>
      </c>
      <c r="K9" t="s">
        <v>248</v>
      </c>
      <c r="L9" t="s">
        <v>172</v>
      </c>
      <c r="M9" s="10">
        <v>39994</v>
      </c>
      <c r="N9" s="10">
        <v>40203</v>
      </c>
      <c r="O9" s="32">
        <f t="shared" si="0"/>
        <v>209</v>
      </c>
      <c r="R9" t="s">
        <v>455</v>
      </c>
    </row>
    <row r="10" spans="1:18">
      <c r="A10" t="s">
        <v>234</v>
      </c>
      <c r="B10" t="s">
        <v>235</v>
      </c>
      <c r="D10" t="s">
        <v>200</v>
      </c>
      <c r="F10" t="s">
        <v>233</v>
      </c>
      <c r="G10" t="s">
        <v>193</v>
      </c>
      <c r="H10" t="s">
        <v>591</v>
      </c>
      <c r="I10" t="s">
        <v>67</v>
      </c>
      <c r="J10" t="s">
        <v>27</v>
      </c>
      <c r="K10" t="s">
        <v>236</v>
      </c>
      <c r="L10" t="s">
        <v>172</v>
      </c>
      <c r="M10" s="10">
        <v>40162</v>
      </c>
      <c r="N10" s="10">
        <v>40344</v>
      </c>
      <c r="O10" s="32">
        <f t="shared" si="0"/>
        <v>182</v>
      </c>
    </row>
    <row r="11" spans="1:18">
      <c r="A11" t="s">
        <v>307</v>
      </c>
      <c r="B11" t="s">
        <v>308</v>
      </c>
      <c r="C11" t="s">
        <v>649</v>
      </c>
      <c r="D11" t="s">
        <v>200</v>
      </c>
      <c r="F11" t="s">
        <v>98</v>
      </c>
      <c r="G11" t="s">
        <v>56</v>
      </c>
      <c r="H11" t="s">
        <v>591</v>
      </c>
      <c r="I11" t="s">
        <v>13</v>
      </c>
      <c r="J11" t="s">
        <v>27</v>
      </c>
      <c r="K11" t="s">
        <v>264</v>
      </c>
      <c r="L11" t="s">
        <v>172</v>
      </c>
      <c r="M11" s="10">
        <v>40780</v>
      </c>
      <c r="N11" s="10">
        <v>40940</v>
      </c>
      <c r="O11" s="32">
        <f t="shared" si="0"/>
        <v>160</v>
      </c>
      <c r="Q11" t="s">
        <v>455</v>
      </c>
    </row>
    <row r="12" spans="1:18">
      <c r="A12" t="s">
        <v>309</v>
      </c>
      <c r="B12" t="s">
        <v>310</v>
      </c>
      <c r="D12" t="s">
        <v>200</v>
      </c>
      <c r="F12" t="s">
        <v>311</v>
      </c>
      <c r="G12" t="s">
        <v>312</v>
      </c>
      <c r="H12" t="s">
        <v>633</v>
      </c>
      <c r="I12" t="s">
        <v>294</v>
      </c>
      <c r="J12" t="s">
        <v>196</v>
      </c>
      <c r="L12" t="s">
        <v>172</v>
      </c>
      <c r="M12" s="10">
        <v>40574</v>
      </c>
      <c r="N12" s="10">
        <v>40723</v>
      </c>
      <c r="O12" s="32">
        <f t="shared" si="0"/>
        <v>149</v>
      </c>
    </row>
    <row r="13" spans="1:18">
      <c r="A13" t="s">
        <v>303</v>
      </c>
      <c r="B13" t="s">
        <v>304</v>
      </c>
      <c r="C13" t="s">
        <v>647</v>
      </c>
      <c r="D13" t="s">
        <v>200</v>
      </c>
      <c r="E13" t="s">
        <v>648</v>
      </c>
      <c r="F13" t="s">
        <v>134</v>
      </c>
      <c r="G13" t="s">
        <v>305</v>
      </c>
      <c r="H13" t="s">
        <v>591</v>
      </c>
      <c r="I13" t="s">
        <v>13</v>
      </c>
      <c r="J13" t="s">
        <v>27</v>
      </c>
      <c r="K13" t="s">
        <v>306</v>
      </c>
      <c r="L13" t="s">
        <v>172</v>
      </c>
      <c r="M13" s="10">
        <v>40343</v>
      </c>
      <c r="N13" s="10">
        <v>40491</v>
      </c>
      <c r="O13" s="32">
        <f t="shared" si="0"/>
        <v>148</v>
      </c>
    </row>
    <row r="14" spans="1:18">
      <c r="A14" s="2" t="s">
        <v>215</v>
      </c>
      <c r="B14" s="2" t="s">
        <v>216</v>
      </c>
      <c r="C14" s="2"/>
      <c r="D14" s="2" t="s">
        <v>200</v>
      </c>
      <c r="E14" s="2"/>
      <c r="F14" s="2" t="s">
        <v>217</v>
      </c>
      <c r="G14" s="2" t="s">
        <v>211</v>
      </c>
      <c r="H14" s="2" t="s">
        <v>591</v>
      </c>
      <c r="I14" s="2" t="s">
        <v>209</v>
      </c>
      <c r="J14" s="2" t="s">
        <v>27</v>
      </c>
      <c r="K14" s="2" t="s">
        <v>467</v>
      </c>
      <c r="L14" s="2" t="s">
        <v>172</v>
      </c>
      <c r="M14" s="21">
        <v>40305</v>
      </c>
      <c r="N14" s="21">
        <v>40451</v>
      </c>
      <c r="O14" s="32">
        <f t="shared" si="0"/>
        <v>146</v>
      </c>
      <c r="P14" s="2"/>
      <c r="Q14" s="2"/>
      <c r="R14" s="2"/>
    </row>
    <row r="15" spans="1:18">
      <c r="A15" t="s">
        <v>283</v>
      </c>
      <c r="B15" t="s">
        <v>284</v>
      </c>
      <c r="D15" t="s">
        <v>200</v>
      </c>
      <c r="F15" t="s">
        <v>134</v>
      </c>
      <c r="G15" t="s">
        <v>285</v>
      </c>
      <c r="H15" t="s">
        <v>591</v>
      </c>
      <c r="I15" t="s">
        <v>133</v>
      </c>
      <c r="J15" t="s">
        <v>27</v>
      </c>
      <c r="L15" t="s">
        <v>172</v>
      </c>
      <c r="M15" s="10">
        <v>40598</v>
      </c>
      <c r="N15" s="10">
        <v>40732</v>
      </c>
      <c r="O15" s="32">
        <f t="shared" si="0"/>
        <v>134</v>
      </c>
    </row>
    <row r="16" spans="1:18" s="2" customFormat="1">
      <c r="A16" t="s">
        <v>313</v>
      </c>
      <c r="B16" t="s">
        <v>314</v>
      </c>
      <c r="C16" t="s">
        <v>650</v>
      </c>
      <c r="D16" t="s">
        <v>200</v>
      </c>
      <c r="E16" t="s">
        <v>651</v>
      </c>
      <c r="F16" t="s">
        <v>149</v>
      </c>
      <c r="G16" t="s">
        <v>44</v>
      </c>
      <c r="H16" t="s">
        <v>591</v>
      </c>
      <c r="I16" t="s">
        <v>13</v>
      </c>
      <c r="J16" t="s">
        <v>27</v>
      </c>
      <c r="K16" t="s">
        <v>206</v>
      </c>
      <c r="L16" t="s">
        <v>172</v>
      </c>
      <c r="M16" s="10">
        <v>40291</v>
      </c>
      <c r="N16" s="10">
        <v>40423</v>
      </c>
      <c r="O16" s="32">
        <f t="shared" si="0"/>
        <v>132</v>
      </c>
      <c r="P16"/>
      <c r="Q16"/>
      <c r="R16"/>
    </row>
    <row r="17" spans="1:18">
      <c r="A17" t="s">
        <v>317</v>
      </c>
      <c r="B17" t="s">
        <v>318</v>
      </c>
      <c r="C17" t="s">
        <v>654</v>
      </c>
      <c r="D17" t="s">
        <v>200</v>
      </c>
      <c r="E17" t="s">
        <v>655</v>
      </c>
      <c r="F17" t="s">
        <v>319</v>
      </c>
      <c r="G17" t="s">
        <v>320</v>
      </c>
      <c r="H17" t="s">
        <v>591</v>
      </c>
      <c r="I17" t="s">
        <v>13</v>
      </c>
      <c r="J17" t="s">
        <v>27</v>
      </c>
      <c r="K17" t="s">
        <v>214</v>
      </c>
      <c r="L17" t="s">
        <v>172</v>
      </c>
      <c r="M17" s="10">
        <v>41080</v>
      </c>
      <c r="N17" s="10">
        <v>41208</v>
      </c>
      <c r="O17" s="32">
        <f t="shared" si="0"/>
        <v>128</v>
      </c>
    </row>
    <row r="18" spans="1:18">
      <c r="A18" t="s">
        <v>333</v>
      </c>
      <c r="B18" t="s">
        <v>334</v>
      </c>
      <c r="C18" t="s">
        <v>659</v>
      </c>
      <c r="D18" t="s">
        <v>200</v>
      </c>
      <c r="E18" t="s">
        <v>660</v>
      </c>
      <c r="F18" t="s">
        <v>335</v>
      </c>
      <c r="G18" t="s">
        <v>320</v>
      </c>
      <c r="H18" t="s">
        <v>591</v>
      </c>
      <c r="I18" t="s">
        <v>13</v>
      </c>
      <c r="J18" t="s">
        <v>27</v>
      </c>
      <c r="K18" t="s">
        <v>214</v>
      </c>
      <c r="L18" t="s">
        <v>172</v>
      </c>
      <c r="M18" s="10">
        <v>41080</v>
      </c>
      <c r="N18" s="10">
        <v>41207</v>
      </c>
      <c r="O18" s="32">
        <f t="shared" si="0"/>
        <v>127</v>
      </c>
    </row>
    <row r="19" spans="1:18">
      <c r="A19" t="s">
        <v>269</v>
      </c>
      <c r="B19" t="s">
        <v>268</v>
      </c>
      <c r="D19" t="s">
        <v>200</v>
      </c>
      <c r="F19" t="s">
        <v>98</v>
      </c>
      <c r="G19" t="s">
        <v>270</v>
      </c>
      <c r="H19" t="s">
        <v>591</v>
      </c>
      <c r="I19" t="s">
        <v>89</v>
      </c>
      <c r="J19" t="s">
        <v>27</v>
      </c>
      <c r="K19" t="s">
        <v>271</v>
      </c>
      <c r="L19" t="s">
        <v>172</v>
      </c>
      <c r="M19" s="10">
        <v>41029</v>
      </c>
      <c r="N19" s="10">
        <v>41144</v>
      </c>
      <c r="O19" s="32">
        <f t="shared" si="0"/>
        <v>115</v>
      </c>
    </row>
    <row r="20" spans="1:18">
      <c r="A20" t="s">
        <v>297</v>
      </c>
      <c r="B20" t="s">
        <v>298</v>
      </c>
      <c r="C20" t="s">
        <v>643</v>
      </c>
      <c r="D20" t="s">
        <v>200</v>
      </c>
      <c r="E20" t="s">
        <v>644</v>
      </c>
      <c r="F20" t="s">
        <v>143</v>
      </c>
      <c r="G20" t="s">
        <v>299</v>
      </c>
      <c r="H20" t="s">
        <v>591</v>
      </c>
      <c r="I20" t="s">
        <v>13</v>
      </c>
      <c r="J20" t="s">
        <v>27</v>
      </c>
      <c r="K20" t="s">
        <v>206</v>
      </c>
      <c r="L20" t="s">
        <v>172</v>
      </c>
      <c r="M20" s="10">
        <v>40270</v>
      </c>
      <c r="N20" s="10">
        <v>40385</v>
      </c>
      <c r="O20" s="32">
        <f t="shared" si="0"/>
        <v>115</v>
      </c>
    </row>
    <row r="21" spans="1:18">
      <c r="A21" t="s">
        <v>207</v>
      </c>
      <c r="B21" t="s">
        <v>208</v>
      </c>
      <c r="D21" t="s">
        <v>200</v>
      </c>
      <c r="F21" t="s">
        <v>210</v>
      </c>
      <c r="G21" t="s">
        <v>211</v>
      </c>
      <c r="H21" t="s">
        <v>591</v>
      </c>
      <c r="I21" t="s">
        <v>209</v>
      </c>
      <c r="J21" t="s">
        <v>27</v>
      </c>
      <c r="L21" t="s">
        <v>172</v>
      </c>
      <c r="M21" s="10">
        <v>39968</v>
      </c>
      <c r="N21" s="10">
        <v>40081</v>
      </c>
      <c r="O21" s="32">
        <f t="shared" si="0"/>
        <v>113</v>
      </c>
    </row>
    <row r="22" spans="1:18">
      <c r="A22" t="s">
        <v>249</v>
      </c>
      <c r="B22" t="s">
        <v>250</v>
      </c>
      <c r="D22" t="s">
        <v>200</v>
      </c>
      <c r="E22" t="s">
        <v>636</v>
      </c>
      <c r="F22" t="s">
        <v>98</v>
      </c>
      <c r="G22" t="s">
        <v>56</v>
      </c>
      <c r="H22" t="s">
        <v>591</v>
      </c>
      <c r="I22" t="s">
        <v>89</v>
      </c>
      <c r="J22" t="s">
        <v>27</v>
      </c>
      <c r="K22" t="s">
        <v>206</v>
      </c>
      <c r="L22" t="s">
        <v>172</v>
      </c>
      <c r="M22" s="10">
        <v>40486</v>
      </c>
      <c r="N22" s="10">
        <v>40563</v>
      </c>
      <c r="O22" s="32">
        <f t="shared" si="0"/>
        <v>77</v>
      </c>
    </row>
    <row r="23" spans="1:18">
      <c r="A23" t="s">
        <v>300</v>
      </c>
      <c r="B23" t="s">
        <v>301</v>
      </c>
      <c r="C23" t="s">
        <v>645</v>
      </c>
      <c r="D23" t="s">
        <v>200</v>
      </c>
      <c r="E23" t="s">
        <v>646</v>
      </c>
      <c r="F23" t="s">
        <v>134</v>
      </c>
      <c r="G23" t="s">
        <v>302</v>
      </c>
      <c r="H23" t="s">
        <v>591</v>
      </c>
      <c r="I23" t="s">
        <v>13</v>
      </c>
      <c r="J23" t="s">
        <v>27</v>
      </c>
      <c r="K23" t="s">
        <v>206</v>
      </c>
      <c r="L23" t="s">
        <v>172</v>
      </c>
      <c r="M23" s="10">
        <v>40331</v>
      </c>
      <c r="N23" s="10">
        <v>40399</v>
      </c>
      <c r="O23" s="32">
        <f t="shared" si="0"/>
        <v>68</v>
      </c>
    </row>
    <row r="24" spans="1:18" s="2" customFormat="1">
      <c r="A24" t="s">
        <v>289</v>
      </c>
      <c r="B24" t="s">
        <v>290</v>
      </c>
      <c r="C24"/>
      <c r="D24" t="s">
        <v>200</v>
      </c>
      <c r="E24"/>
      <c r="F24" t="s">
        <v>134</v>
      </c>
      <c r="G24" t="s">
        <v>99</v>
      </c>
      <c r="H24" t="s">
        <v>591</v>
      </c>
      <c r="I24" t="s">
        <v>13</v>
      </c>
      <c r="J24" t="s">
        <v>27</v>
      </c>
      <c r="K24" t="s">
        <v>291</v>
      </c>
      <c r="L24" t="s">
        <v>172</v>
      </c>
      <c r="M24" s="10">
        <v>40310</v>
      </c>
      <c r="N24" s="10">
        <v>40374</v>
      </c>
      <c r="O24" s="32">
        <f t="shared" si="0"/>
        <v>64</v>
      </c>
      <c r="P24"/>
      <c r="Q24"/>
      <c r="R24"/>
    </row>
    <row r="25" spans="1:18">
      <c r="A25" t="s">
        <v>327</v>
      </c>
      <c r="B25" t="s">
        <v>328</v>
      </c>
      <c r="D25" t="s">
        <v>200</v>
      </c>
      <c r="F25" t="s">
        <v>43</v>
      </c>
      <c r="G25" t="s">
        <v>44</v>
      </c>
      <c r="H25" t="s">
        <v>591</v>
      </c>
      <c r="I25" t="s">
        <v>161</v>
      </c>
      <c r="J25" t="s">
        <v>27</v>
      </c>
      <c r="L25" t="s">
        <v>172</v>
      </c>
      <c r="M25" s="10">
        <v>40073</v>
      </c>
      <c r="N25" s="10">
        <v>40131</v>
      </c>
      <c r="O25" s="32">
        <f t="shared" si="0"/>
        <v>58</v>
      </c>
      <c r="Q25" t="s">
        <v>455</v>
      </c>
    </row>
    <row r="26" spans="1:18">
      <c r="A26" t="s">
        <v>239</v>
      </c>
      <c r="B26" t="s">
        <v>85</v>
      </c>
      <c r="D26" t="s">
        <v>200</v>
      </c>
      <c r="E26" t="s">
        <v>631</v>
      </c>
      <c r="F26" t="s">
        <v>75</v>
      </c>
      <c r="G26" t="s">
        <v>86</v>
      </c>
      <c r="H26" t="s">
        <v>591</v>
      </c>
      <c r="I26" t="s">
        <v>67</v>
      </c>
      <c r="J26" t="s">
        <v>27</v>
      </c>
      <c r="L26" t="s">
        <v>172</v>
      </c>
      <c r="M26" s="10">
        <v>40473</v>
      </c>
      <c r="N26" s="10">
        <v>40522</v>
      </c>
      <c r="O26" s="32">
        <f t="shared" si="0"/>
        <v>49</v>
      </c>
    </row>
    <row r="27" spans="1:18">
      <c r="A27" t="s">
        <v>315</v>
      </c>
      <c r="B27" t="s">
        <v>316</v>
      </c>
      <c r="C27" t="s">
        <v>652</v>
      </c>
      <c r="D27" t="s">
        <v>200</v>
      </c>
      <c r="E27" t="s">
        <v>653</v>
      </c>
      <c r="F27" t="s">
        <v>149</v>
      </c>
      <c r="G27" t="s">
        <v>44</v>
      </c>
      <c r="H27" t="s">
        <v>591</v>
      </c>
      <c r="I27" t="s">
        <v>13</v>
      </c>
      <c r="J27" t="s">
        <v>27</v>
      </c>
      <c r="K27" t="s">
        <v>206</v>
      </c>
      <c r="L27" t="s">
        <v>172</v>
      </c>
      <c r="M27" s="10">
        <v>40591</v>
      </c>
      <c r="N27" s="10">
        <v>40630</v>
      </c>
      <c r="O27" s="32">
        <f t="shared" si="0"/>
        <v>39</v>
      </c>
    </row>
    <row r="28" spans="1:18">
      <c r="A28" t="s">
        <v>237</v>
      </c>
      <c r="B28" t="s">
        <v>238</v>
      </c>
      <c r="D28" t="s">
        <v>200</v>
      </c>
      <c r="F28" t="s">
        <v>134</v>
      </c>
      <c r="G28" t="s">
        <v>52</v>
      </c>
      <c r="H28" t="s">
        <v>591</v>
      </c>
      <c r="I28" t="s">
        <v>67</v>
      </c>
      <c r="J28" t="s">
        <v>27</v>
      </c>
      <c r="K28" t="s">
        <v>214</v>
      </c>
      <c r="L28" t="s">
        <v>172</v>
      </c>
      <c r="M28" s="10">
        <v>40532</v>
      </c>
      <c r="N28" s="10">
        <v>40568</v>
      </c>
      <c r="O28" s="32">
        <f t="shared" si="0"/>
        <v>36</v>
      </c>
    </row>
    <row r="29" spans="1:18">
      <c r="A29" t="s">
        <v>240</v>
      </c>
      <c r="B29" t="s">
        <v>85</v>
      </c>
      <c r="D29" t="s">
        <v>200</v>
      </c>
      <c r="F29" t="s">
        <v>75</v>
      </c>
      <c r="G29" t="s">
        <v>86</v>
      </c>
      <c r="H29" t="s">
        <v>591</v>
      </c>
      <c r="I29" t="s">
        <v>67</v>
      </c>
      <c r="J29" t="s">
        <v>27</v>
      </c>
      <c r="L29" t="s">
        <v>172</v>
      </c>
      <c r="M29" s="10">
        <v>40570</v>
      </c>
      <c r="N29" s="10">
        <v>40606</v>
      </c>
      <c r="O29" s="32">
        <f t="shared" si="0"/>
        <v>36</v>
      </c>
    </row>
    <row r="30" spans="1:18">
      <c r="A30" t="s">
        <v>231</v>
      </c>
      <c r="B30" t="s">
        <v>232</v>
      </c>
      <c r="D30" t="s">
        <v>200</v>
      </c>
      <c r="F30" t="s">
        <v>233</v>
      </c>
      <c r="G30" t="s">
        <v>193</v>
      </c>
      <c r="H30" t="s">
        <v>591</v>
      </c>
      <c r="I30" t="s">
        <v>67</v>
      </c>
      <c r="J30" t="s">
        <v>27</v>
      </c>
      <c r="L30" t="s">
        <v>172</v>
      </c>
      <c r="M30" s="10">
        <v>39793</v>
      </c>
      <c r="N30" s="10">
        <v>39828</v>
      </c>
      <c r="O30" s="32">
        <f t="shared" si="0"/>
        <v>35</v>
      </c>
    </row>
    <row r="31" spans="1:18" s="2" customFormat="1">
      <c r="A31" t="s">
        <v>259</v>
      </c>
      <c r="B31" t="s">
        <v>260</v>
      </c>
      <c r="C31"/>
      <c r="D31" t="s">
        <v>200</v>
      </c>
      <c r="E31"/>
      <c r="F31" t="s">
        <v>110</v>
      </c>
      <c r="G31" t="s">
        <v>111</v>
      </c>
      <c r="H31" t="s">
        <v>591</v>
      </c>
      <c r="I31" t="s">
        <v>261</v>
      </c>
      <c r="J31" t="s">
        <v>27</v>
      </c>
      <c r="K31"/>
      <c r="L31" t="s">
        <v>172</v>
      </c>
      <c r="M31" s="10">
        <v>40655</v>
      </c>
      <c r="N31" s="10">
        <v>40687</v>
      </c>
      <c r="O31" s="32">
        <f t="shared" si="0"/>
        <v>32</v>
      </c>
      <c r="P31"/>
      <c r="Q31"/>
      <c r="R31"/>
    </row>
    <row r="32" spans="1:18">
      <c r="A32" t="s">
        <v>336</v>
      </c>
      <c r="B32" t="s">
        <v>337</v>
      </c>
      <c r="C32" t="s">
        <v>661</v>
      </c>
      <c r="D32" t="s">
        <v>200</v>
      </c>
      <c r="E32" t="s">
        <v>662</v>
      </c>
      <c r="F32" t="s">
        <v>138</v>
      </c>
      <c r="G32" t="s">
        <v>338</v>
      </c>
      <c r="H32" t="s">
        <v>591</v>
      </c>
      <c r="I32" t="s">
        <v>13</v>
      </c>
      <c r="J32" t="s">
        <v>27</v>
      </c>
      <c r="K32" t="s">
        <v>339</v>
      </c>
      <c r="L32" t="s">
        <v>172</v>
      </c>
      <c r="M32" s="10">
        <v>39981</v>
      </c>
      <c r="N32" s="10">
        <v>40010</v>
      </c>
      <c r="O32" s="32">
        <f t="shared" si="0"/>
        <v>29</v>
      </c>
    </row>
    <row r="33" spans="1:18">
      <c r="A33" t="s">
        <v>229</v>
      </c>
      <c r="B33" t="s">
        <v>230</v>
      </c>
      <c r="D33" t="s">
        <v>200</v>
      </c>
      <c r="F33" t="s">
        <v>75</v>
      </c>
      <c r="G33" t="s">
        <v>193</v>
      </c>
      <c r="H33" t="s">
        <v>591</v>
      </c>
      <c r="I33" t="s">
        <v>67</v>
      </c>
      <c r="J33" t="s">
        <v>27</v>
      </c>
      <c r="L33" t="s">
        <v>172</v>
      </c>
      <c r="M33" s="10">
        <v>39720</v>
      </c>
      <c r="N33" s="10">
        <v>39747</v>
      </c>
      <c r="O33" s="32">
        <f t="shared" si="0"/>
        <v>27</v>
      </c>
    </row>
    <row r="34" spans="1:18">
      <c r="A34" t="s">
        <v>243</v>
      </c>
      <c r="B34" t="s">
        <v>244</v>
      </c>
      <c r="C34" t="s">
        <v>634</v>
      </c>
      <c r="D34" t="s">
        <v>200</v>
      </c>
      <c r="F34" t="s">
        <v>90</v>
      </c>
      <c r="G34" t="s">
        <v>245</v>
      </c>
      <c r="H34" t="s">
        <v>109</v>
      </c>
      <c r="I34" t="s">
        <v>89</v>
      </c>
      <c r="J34" t="s">
        <v>27</v>
      </c>
      <c r="K34" s="2" t="s">
        <v>280</v>
      </c>
      <c r="L34" t="s">
        <v>172</v>
      </c>
      <c r="M34" s="10">
        <v>40059</v>
      </c>
      <c r="N34" s="10">
        <v>40086</v>
      </c>
      <c r="O34" s="32">
        <f t="shared" si="0"/>
        <v>27</v>
      </c>
    </row>
    <row r="35" spans="1:18">
      <c r="A35" t="s">
        <v>267</v>
      </c>
      <c r="B35" t="s">
        <v>268</v>
      </c>
      <c r="D35" t="s">
        <v>200</v>
      </c>
      <c r="F35" t="s">
        <v>134</v>
      </c>
      <c r="G35" t="s">
        <v>52</v>
      </c>
      <c r="H35" t="s">
        <v>591</v>
      </c>
      <c r="I35" t="s">
        <v>89</v>
      </c>
      <c r="J35" t="s">
        <v>27</v>
      </c>
      <c r="K35" t="s">
        <v>214</v>
      </c>
      <c r="L35" t="s">
        <v>172</v>
      </c>
      <c r="M35" s="10">
        <v>41117</v>
      </c>
      <c r="N35" s="10">
        <v>41144</v>
      </c>
      <c r="O35" s="32">
        <f t="shared" si="0"/>
        <v>27</v>
      </c>
    </row>
    <row r="36" spans="1:18" s="2" customFormat="1">
      <c r="A36" t="s">
        <v>265</v>
      </c>
      <c r="B36" t="s">
        <v>266</v>
      </c>
      <c r="C36"/>
      <c r="D36" t="s">
        <v>200</v>
      </c>
      <c r="E36"/>
      <c r="F36" t="s">
        <v>121</v>
      </c>
      <c r="G36" t="s">
        <v>52</v>
      </c>
      <c r="H36" t="s">
        <v>591</v>
      </c>
      <c r="I36" t="s">
        <v>89</v>
      </c>
      <c r="J36" t="s">
        <v>27</v>
      </c>
      <c r="K36" t="s">
        <v>214</v>
      </c>
      <c r="L36" t="s">
        <v>172</v>
      </c>
      <c r="M36" s="10">
        <v>41053</v>
      </c>
      <c r="N36" s="10">
        <v>41078</v>
      </c>
      <c r="O36" s="32">
        <f t="shared" si="0"/>
        <v>25</v>
      </c>
      <c r="P36"/>
      <c r="Q36"/>
      <c r="R36"/>
    </row>
    <row r="37" spans="1:18">
      <c r="A37" t="s">
        <v>254</v>
      </c>
      <c r="B37" t="s">
        <v>255</v>
      </c>
      <c r="D37" t="s">
        <v>200</v>
      </c>
      <c r="F37" t="s">
        <v>110</v>
      </c>
      <c r="G37" t="s">
        <v>111</v>
      </c>
      <c r="H37" t="s">
        <v>591</v>
      </c>
      <c r="I37" t="s">
        <v>89</v>
      </c>
      <c r="J37" t="s">
        <v>27</v>
      </c>
      <c r="L37" t="s">
        <v>172</v>
      </c>
      <c r="M37" s="10">
        <v>40561</v>
      </c>
      <c r="N37" s="10">
        <v>40584</v>
      </c>
      <c r="O37" s="32">
        <f t="shared" si="0"/>
        <v>23</v>
      </c>
    </row>
    <row r="38" spans="1:18">
      <c r="A38" t="s">
        <v>224</v>
      </c>
      <c r="B38" t="s">
        <v>225</v>
      </c>
      <c r="D38" t="s">
        <v>200</v>
      </c>
      <c r="F38" t="s">
        <v>227</v>
      </c>
      <c r="G38" t="s">
        <v>228</v>
      </c>
      <c r="H38" t="s">
        <v>591</v>
      </c>
      <c r="I38" t="s">
        <v>226</v>
      </c>
      <c r="J38" t="s">
        <v>27</v>
      </c>
      <c r="L38" t="s">
        <v>172</v>
      </c>
      <c r="M38" s="10">
        <v>40912</v>
      </c>
      <c r="N38" s="10">
        <v>40928</v>
      </c>
      <c r="O38" s="32">
        <f t="shared" si="0"/>
        <v>16</v>
      </c>
    </row>
    <row r="39" spans="1:18">
      <c r="A39" t="s">
        <v>340</v>
      </c>
      <c r="B39" t="s">
        <v>341</v>
      </c>
      <c r="C39" t="s">
        <v>663</v>
      </c>
      <c r="D39" t="s">
        <v>200</v>
      </c>
      <c r="E39" t="s">
        <v>664</v>
      </c>
      <c r="F39" t="s">
        <v>185</v>
      </c>
      <c r="G39" t="s">
        <v>52</v>
      </c>
      <c r="H39" t="s">
        <v>591</v>
      </c>
      <c r="I39" t="s">
        <v>13</v>
      </c>
      <c r="J39" t="s">
        <v>27</v>
      </c>
      <c r="K39" t="s">
        <v>264</v>
      </c>
      <c r="L39" t="s">
        <v>172</v>
      </c>
      <c r="M39" s="10">
        <v>39687</v>
      </c>
      <c r="N39" s="10">
        <v>39702</v>
      </c>
      <c r="O39" s="32">
        <f t="shared" si="0"/>
        <v>15</v>
      </c>
    </row>
    <row r="40" spans="1:18">
      <c r="A40" t="s">
        <v>251</v>
      </c>
      <c r="B40" t="s">
        <v>252</v>
      </c>
      <c r="D40" t="s">
        <v>200</v>
      </c>
      <c r="F40" t="s">
        <v>110</v>
      </c>
      <c r="G40" t="s">
        <v>111</v>
      </c>
      <c r="H40" t="s">
        <v>591</v>
      </c>
      <c r="I40" t="s">
        <v>89</v>
      </c>
      <c r="J40" t="s">
        <v>27</v>
      </c>
      <c r="K40" t="s">
        <v>253</v>
      </c>
      <c r="L40" t="s">
        <v>172</v>
      </c>
      <c r="M40" s="10">
        <v>40548</v>
      </c>
      <c r="N40" s="10">
        <v>40556</v>
      </c>
      <c r="O40" s="32">
        <f t="shared" si="0"/>
        <v>8</v>
      </c>
    </row>
    <row r="41" spans="1:18">
      <c r="A41" t="s">
        <v>286</v>
      </c>
      <c r="B41" t="s">
        <v>287</v>
      </c>
      <c r="C41" t="s">
        <v>640</v>
      </c>
      <c r="D41" t="s">
        <v>200</v>
      </c>
      <c r="E41" t="s">
        <v>641</v>
      </c>
      <c r="F41" t="s">
        <v>134</v>
      </c>
      <c r="G41" t="s">
        <v>111</v>
      </c>
      <c r="H41" t="s">
        <v>591</v>
      </c>
      <c r="I41" t="s">
        <v>13</v>
      </c>
      <c r="J41" t="s">
        <v>27</v>
      </c>
      <c r="K41" t="s">
        <v>288</v>
      </c>
      <c r="L41" t="s">
        <v>172</v>
      </c>
      <c r="M41" s="10">
        <v>39863</v>
      </c>
      <c r="N41" s="10">
        <v>39870</v>
      </c>
      <c r="O41" s="32">
        <f t="shared" si="0"/>
        <v>7</v>
      </c>
    </row>
    <row r="42" spans="1:18">
      <c r="A42" s="2" t="s">
        <v>212</v>
      </c>
      <c r="B42" s="2" t="s">
        <v>473</v>
      </c>
      <c r="C42" s="2"/>
      <c r="D42" s="2" t="s">
        <v>200</v>
      </c>
      <c r="E42" s="2" t="s">
        <v>629</v>
      </c>
      <c r="F42" s="2"/>
      <c r="G42" s="2" t="s">
        <v>213</v>
      </c>
      <c r="H42" s="2" t="s">
        <v>630</v>
      </c>
      <c r="I42" s="2" t="s">
        <v>209</v>
      </c>
      <c r="J42" s="2" t="s">
        <v>27</v>
      </c>
      <c r="K42" s="2" t="s">
        <v>214</v>
      </c>
      <c r="L42" s="2" t="s">
        <v>118</v>
      </c>
      <c r="M42" s="21"/>
      <c r="N42" s="21"/>
      <c r="O42" s="32">
        <f t="shared" si="0"/>
        <v>0</v>
      </c>
      <c r="P42" s="2"/>
      <c r="Q42" s="2"/>
      <c r="R42" s="2"/>
    </row>
    <row r="43" spans="1:18">
      <c r="A43" s="2" t="s">
        <v>241</v>
      </c>
      <c r="B43" s="2" t="s">
        <v>242</v>
      </c>
      <c r="C43" s="2" t="s">
        <v>632</v>
      </c>
      <c r="D43" s="2" t="s">
        <v>200</v>
      </c>
      <c r="E43" s="2"/>
      <c r="F43" s="2" t="s">
        <v>182</v>
      </c>
      <c r="G43" s="2" t="s">
        <v>199</v>
      </c>
      <c r="H43" s="2" t="s">
        <v>633</v>
      </c>
      <c r="I43" s="2" t="s">
        <v>197</v>
      </c>
      <c r="J43" s="2" t="s">
        <v>27</v>
      </c>
      <c r="K43" s="2" t="s">
        <v>214</v>
      </c>
      <c r="L43" t="s">
        <v>172</v>
      </c>
      <c r="M43" s="21"/>
      <c r="N43" s="21"/>
      <c r="O43" s="32">
        <f t="shared" si="0"/>
        <v>0</v>
      </c>
      <c r="P43" s="2"/>
      <c r="Q43" s="2"/>
      <c r="R43" s="2"/>
    </row>
    <row r="44" spans="1:18">
      <c r="A44" t="s">
        <v>256</v>
      </c>
      <c r="B44" t="s">
        <v>257</v>
      </c>
      <c r="D44" t="s">
        <v>200</v>
      </c>
      <c r="F44" t="s">
        <v>94</v>
      </c>
      <c r="G44" t="s">
        <v>258</v>
      </c>
      <c r="H44" t="s">
        <v>591</v>
      </c>
      <c r="I44" t="s">
        <v>89</v>
      </c>
      <c r="J44" t="s">
        <v>27</v>
      </c>
      <c r="L44" t="s">
        <v>172</v>
      </c>
      <c r="M44" s="10">
        <v>40591</v>
      </c>
      <c r="N44" s="10">
        <v>40591</v>
      </c>
      <c r="O44" s="32">
        <f t="shared" si="0"/>
        <v>0</v>
      </c>
    </row>
    <row r="45" spans="1:18" s="2" customFormat="1">
      <c r="A45" s="2" t="s">
        <v>321</v>
      </c>
      <c r="B45" s="2" t="s">
        <v>322</v>
      </c>
      <c r="D45" s="2" t="s">
        <v>200</v>
      </c>
      <c r="E45" s="2" t="s">
        <v>656</v>
      </c>
      <c r="F45" s="2" t="s">
        <v>323</v>
      </c>
      <c r="G45" s="2" t="s">
        <v>305</v>
      </c>
      <c r="H45" s="2" t="s">
        <v>591</v>
      </c>
      <c r="I45" s="2" t="s">
        <v>13</v>
      </c>
      <c r="J45" s="2" t="s">
        <v>27</v>
      </c>
      <c r="K45" s="2" t="s">
        <v>324</v>
      </c>
      <c r="L45" t="s">
        <v>172</v>
      </c>
      <c r="M45" s="21"/>
      <c r="N45" s="21"/>
      <c r="O45" s="32">
        <f t="shared" si="0"/>
        <v>0</v>
      </c>
    </row>
    <row r="46" spans="1:18" s="2" customFormat="1">
      <c r="A46" s="2" t="s">
        <v>222</v>
      </c>
      <c r="B46" s="2" t="s">
        <v>223</v>
      </c>
      <c r="D46" s="2" t="s">
        <v>200</v>
      </c>
      <c r="F46" s="2" t="s">
        <v>134</v>
      </c>
      <c r="G46" s="2" t="s">
        <v>211</v>
      </c>
      <c r="H46" s="2" t="s">
        <v>591</v>
      </c>
      <c r="I46" s="2" t="s">
        <v>61</v>
      </c>
      <c r="J46" s="2" t="s">
        <v>27</v>
      </c>
      <c r="K46" s="2" t="s">
        <v>206</v>
      </c>
      <c r="L46" s="2" t="s">
        <v>172</v>
      </c>
      <c r="M46" s="21"/>
      <c r="N46" s="21">
        <v>41225</v>
      </c>
      <c r="O46" s="32"/>
    </row>
    <row r="47" spans="1:18">
      <c r="A47" s="2" t="s">
        <v>325</v>
      </c>
      <c r="B47" s="2" t="s">
        <v>326</v>
      </c>
      <c r="C47" s="2"/>
      <c r="D47" s="2" t="s">
        <v>200</v>
      </c>
      <c r="E47" s="2"/>
      <c r="F47" s="2"/>
      <c r="G47" s="2" t="s">
        <v>52</v>
      </c>
      <c r="H47" s="2" t="s">
        <v>591</v>
      </c>
      <c r="I47" s="2" t="s">
        <v>151</v>
      </c>
      <c r="J47" s="2" t="s">
        <v>27</v>
      </c>
      <c r="K47" s="2" t="s">
        <v>467</v>
      </c>
      <c r="L47" s="2" t="s">
        <v>172</v>
      </c>
      <c r="M47" s="21"/>
      <c r="N47" s="21">
        <v>41081</v>
      </c>
      <c r="O47" s="32"/>
      <c r="P47" s="2"/>
      <c r="Q47" s="2"/>
      <c r="R47" s="2"/>
    </row>
    <row r="48" spans="1:18">
      <c r="A48" s="2" t="s">
        <v>262</v>
      </c>
      <c r="B48" s="2" t="s">
        <v>263</v>
      </c>
      <c r="C48" s="2"/>
      <c r="D48" s="2" t="s">
        <v>200</v>
      </c>
      <c r="E48" s="2"/>
      <c r="F48" s="2" t="s">
        <v>98</v>
      </c>
      <c r="G48" s="2" t="s">
        <v>56</v>
      </c>
      <c r="H48" s="2" t="s">
        <v>591</v>
      </c>
      <c r="I48" s="2" t="s">
        <v>89</v>
      </c>
      <c r="J48" s="2" t="s">
        <v>27</v>
      </c>
      <c r="K48" s="2" t="s">
        <v>264</v>
      </c>
      <c r="L48" s="2" t="s">
        <v>172</v>
      </c>
      <c r="M48" s="21"/>
      <c r="N48" s="21">
        <v>40700</v>
      </c>
      <c r="O48" s="32"/>
      <c r="P48" s="2"/>
      <c r="Q48" s="2"/>
      <c r="R48" s="2"/>
    </row>
    <row r="49" spans="1:18">
      <c r="A49" s="2" t="s">
        <v>205</v>
      </c>
      <c r="B49" s="2"/>
      <c r="C49" s="2"/>
      <c r="D49" s="2" t="s">
        <v>200</v>
      </c>
      <c r="E49" s="2"/>
      <c r="F49" s="2"/>
      <c r="G49" s="2" t="s">
        <v>76</v>
      </c>
      <c r="H49" s="2" t="s">
        <v>591</v>
      </c>
      <c r="I49" s="2" t="s">
        <v>31</v>
      </c>
      <c r="J49" s="2" t="s">
        <v>27</v>
      </c>
      <c r="K49" s="2" t="s">
        <v>206</v>
      </c>
      <c r="L49" s="2" t="s">
        <v>172</v>
      </c>
      <c r="M49" s="21"/>
      <c r="N49" s="21">
        <v>40205</v>
      </c>
      <c r="O49" s="32"/>
      <c r="P49" s="2" t="s">
        <v>628</v>
      </c>
      <c r="Q49" s="2"/>
      <c r="R49" s="2"/>
    </row>
    <row r="50" spans="1:18">
      <c r="A50" s="2" t="s">
        <v>278</v>
      </c>
      <c r="B50" s="2" t="s">
        <v>277</v>
      </c>
      <c r="C50" s="2" t="s">
        <v>639</v>
      </c>
      <c r="D50" s="2" t="s">
        <v>200</v>
      </c>
      <c r="E50" s="2"/>
      <c r="F50" s="2" t="s">
        <v>107</v>
      </c>
      <c r="G50" s="2" t="s">
        <v>279</v>
      </c>
      <c r="H50" s="2" t="s">
        <v>591</v>
      </c>
      <c r="I50" s="2" t="s">
        <v>89</v>
      </c>
      <c r="J50" s="2" t="s">
        <v>27</v>
      </c>
      <c r="K50" s="2" t="s">
        <v>280</v>
      </c>
      <c r="L50" s="2" t="s">
        <v>172</v>
      </c>
      <c r="M50" s="21"/>
      <c r="N50" s="21">
        <v>40203</v>
      </c>
      <c r="O50" s="32"/>
      <c r="P50" s="2"/>
      <c r="Q50" s="2"/>
      <c r="R50" s="2"/>
    </row>
    <row r="51" spans="1:18">
      <c r="A51" s="2" t="s">
        <v>292</v>
      </c>
      <c r="B51" s="2" t="s">
        <v>293</v>
      </c>
      <c r="C51" s="2"/>
      <c r="D51" s="2" t="s">
        <v>200</v>
      </c>
      <c r="E51" s="2" t="s">
        <v>642</v>
      </c>
      <c r="F51" s="2"/>
      <c r="G51" s="2" t="s">
        <v>295</v>
      </c>
      <c r="H51" s="2" t="s">
        <v>633</v>
      </c>
      <c r="I51" s="2" t="s">
        <v>294</v>
      </c>
      <c r="J51" s="2" t="s">
        <v>196</v>
      </c>
      <c r="K51" s="2" t="s">
        <v>296</v>
      </c>
      <c r="L51" t="s">
        <v>172</v>
      </c>
      <c r="M51" s="21">
        <v>40203</v>
      </c>
      <c r="N51" s="21"/>
      <c r="O51" s="32"/>
      <c r="P51" s="2"/>
      <c r="Q51" s="2"/>
      <c r="R51" s="2"/>
    </row>
    <row r="52" spans="1:18">
      <c r="A52" t="s">
        <v>329</v>
      </c>
      <c r="B52" t="s">
        <v>330</v>
      </c>
      <c r="D52" t="s">
        <v>200</v>
      </c>
      <c r="E52" t="s">
        <v>657</v>
      </c>
      <c r="G52" t="s">
        <v>331</v>
      </c>
      <c r="H52" t="s">
        <v>591</v>
      </c>
      <c r="I52" t="s">
        <v>170</v>
      </c>
      <c r="J52" t="s">
        <v>27</v>
      </c>
      <c r="K52" t="s">
        <v>214</v>
      </c>
      <c r="L52" t="s">
        <v>172</v>
      </c>
      <c r="M52" s="10">
        <v>40561</v>
      </c>
      <c r="N52" s="10" t="s">
        <v>748</v>
      </c>
      <c r="O52" s="32" t="s">
        <v>455</v>
      </c>
    </row>
    <row r="53" spans="1:18" s="19" customFormat="1">
      <c r="A53" t="s">
        <v>332</v>
      </c>
      <c r="B53"/>
      <c r="C53"/>
      <c r="D53" t="s">
        <v>200</v>
      </c>
      <c r="E53" t="s">
        <v>658</v>
      </c>
      <c r="F53"/>
      <c r="G53" t="s">
        <v>331</v>
      </c>
      <c r="H53"/>
      <c r="I53" t="s">
        <v>170</v>
      </c>
      <c r="J53" t="s">
        <v>27</v>
      </c>
      <c r="K53" t="s">
        <v>214</v>
      </c>
      <c r="L53" t="s">
        <v>172</v>
      </c>
      <c r="M53" s="10">
        <v>40561</v>
      </c>
      <c r="N53" s="10" t="s">
        <v>748</v>
      </c>
      <c r="O53" s="32"/>
      <c r="P53"/>
      <c r="Q53"/>
      <c r="R53"/>
    </row>
    <row r="55" spans="1:18">
      <c r="O55" s="32">
        <f>COUNT($O$2:$O$41)</f>
        <v>40</v>
      </c>
      <c r="P55" t="s">
        <v>749</v>
      </c>
    </row>
    <row r="56" spans="1:18">
      <c r="O56" s="32">
        <f>AVERAGE($O$2:$O$41)</f>
        <v>111.7</v>
      </c>
      <c r="P56" t="s">
        <v>745</v>
      </c>
    </row>
    <row r="57" spans="1:18">
      <c r="K57" t="s">
        <v>455</v>
      </c>
      <c r="O57" s="32">
        <f>MEDIAN($O$2:$O$41)</f>
        <v>95</v>
      </c>
      <c r="P57" t="s">
        <v>746</v>
      </c>
    </row>
    <row r="58" spans="1:18">
      <c r="H58" t="s">
        <v>455</v>
      </c>
      <c r="K58" t="s">
        <v>455</v>
      </c>
      <c r="O58" s="32">
        <f>_xlfn.STDEV.P($O$2:$O$41)</f>
        <v>101.12620827461099</v>
      </c>
      <c r="P58" t="s">
        <v>747</v>
      </c>
    </row>
    <row r="59" spans="1:18">
      <c r="O59" s="34"/>
    </row>
  </sheetData>
  <autoFilter ref="A1:R53">
    <sortState ref="A2:R53">
      <sortCondition descending="1" ref="O1:O53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7" sqref="E17"/>
    </sheetView>
  </sheetViews>
  <sheetFormatPr baseColWidth="10" defaultColWidth="8.83203125" defaultRowHeight="14" x14ac:dyDescent="0"/>
  <cols>
    <col min="1" max="1" width="18.1640625" customWidth="1"/>
    <col min="2" max="2" width="13" customWidth="1"/>
  </cols>
  <sheetData>
    <row r="1" spans="1:2">
      <c r="A1" s="80" t="s">
        <v>829</v>
      </c>
      <c r="B1" s="79"/>
    </row>
    <row r="2" spans="1:2">
      <c r="A2" s="74"/>
      <c r="B2" s="74"/>
    </row>
    <row r="3" spans="1:2">
      <c r="A3" s="74" t="s">
        <v>817</v>
      </c>
      <c r="B3" s="74">
        <v>39.06666666666667</v>
      </c>
    </row>
    <row r="4" spans="1:2">
      <c r="A4" s="74" t="s">
        <v>818</v>
      </c>
      <c r="B4" s="74">
        <v>10.545351793299474</v>
      </c>
    </row>
    <row r="5" spans="1:2">
      <c r="A5" s="74" t="s">
        <v>819</v>
      </c>
      <c r="B5" s="74">
        <v>26</v>
      </c>
    </row>
    <row r="6" spans="1:2">
      <c r="A6" s="74" t="s">
        <v>821</v>
      </c>
      <c r="B6" s="74">
        <v>40.841971875347383</v>
      </c>
    </row>
    <row r="7" spans="1:2">
      <c r="A7" s="74" t="s">
        <v>822</v>
      </c>
      <c r="B7" s="74">
        <v>1668.0666666666668</v>
      </c>
    </row>
    <row r="8" spans="1:2">
      <c r="A8" s="74" t="s">
        <v>823</v>
      </c>
      <c r="B8" s="74">
        <v>153</v>
      </c>
    </row>
    <row r="9" spans="1:2">
      <c r="A9" s="74" t="s">
        <v>824</v>
      </c>
      <c r="B9" s="74">
        <v>1</v>
      </c>
    </row>
    <row r="10" spans="1:2">
      <c r="A10" s="74" t="s">
        <v>825</v>
      </c>
      <c r="B10" s="74">
        <v>154</v>
      </c>
    </row>
    <row r="11" spans="1:2">
      <c r="A11" s="74" t="s">
        <v>826</v>
      </c>
      <c r="B11" s="74">
        <v>586</v>
      </c>
    </row>
    <row r="12" spans="1:2">
      <c r="A12" s="74" t="s">
        <v>749</v>
      </c>
      <c r="B12" s="74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K17" sqref="K17"/>
    </sheetView>
  </sheetViews>
  <sheetFormatPr baseColWidth="10" defaultColWidth="8.83203125" defaultRowHeight="14" x14ac:dyDescent="0"/>
  <sheetData>
    <row r="1" spans="1:3">
      <c r="A1" s="71" t="s">
        <v>811</v>
      </c>
      <c r="B1" s="71" t="s">
        <v>813</v>
      </c>
      <c r="C1" s="71" t="s">
        <v>815</v>
      </c>
    </row>
    <row r="2" spans="1:3">
      <c r="A2" s="69">
        <v>1</v>
      </c>
      <c r="B2" s="69">
        <v>1</v>
      </c>
      <c r="C2" s="72">
        <v>6.6666666666666666E-2</v>
      </c>
    </row>
    <row r="3" spans="1:3">
      <c r="A3" s="69">
        <v>52</v>
      </c>
      <c r="B3" s="69">
        <v>12</v>
      </c>
      <c r="C3" s="72">
        <v>0.8666666666666667</v>
      </c>
    </row>
    <row r="4" spans="1:3">
      <c r="A4" s="69">
        <v>103</v>
      </c>
      <c r="B4" s="69">
        <v>0</v>
      </c>
      <c r="C4" s="72">
        <v>0.8666666666666667</v>
      </c>
    </row>
    <row r="5" spans="1:3" ht="15" thickBot="1">
      <c r="A5" s="70" t="s">
        <v>812</v>
      </c>
      <c r="B5" s="70">
        <v>2</v>
      </c>
      <c r="C5" s="73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EA Stats and Histogram</vt:lpstr>
      <vt:lpstr>EIS Histogram</vt:lpstr>
      <vt:lpstr>EA Data</vt:lpstr>
      <vt:lpstr>EA Data (2)</vt:lpstr>
      <vt:lpstr>EA histogram</vt:lpstr>
      <vt:lpstr>CU Stats 2</vt:lpstr>
      <vt:lpstr>CX Data</vt:lpstr>
      <vt:lpstr>DNA Stats</vt:lpstr>
      <vt:lpstr>DNA Histogram</vt:lpstr>
      <vt:lpstr>DNA Data</vt:lpstr>
      <vt:lpstr>CU Histogram</vt:lpstr>
      <vt:lpstr>CU Stats</vt:lpstr>
      <vt:lpstr>CU Data</vt:lpstr>
      <vt:lpstr>NEPA Matrix</vt:lpstr>
      <vt:lpstr>Time Lines 1</vt:lpstr>
      <vt:lpstr>Projects</vt:lpstr>
      <vt:lpstr>Headers</vt:lpstr>
      <vt:lpstr>EIS</vt:lpstr>
      <vt:lpstr>Time Lines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Witherbee, Kermit</dc:creator>
  <cp:lastModifiedBy>kyoung</cp:lastModifiedBy>
  <dcterms:created xsi:type="dcterms:W3CDTF">2013-09-17T16:53:03Z</dcterms:created>
  <dcterms:modified xsi:type="dcterms:W3CDTF">2013-10-31T06:53:30Z</dcterms:modified>
</cp:coreProperties>
</file>